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8_{CDFD46C1-ADF1-4258-8CCD-A8A07172DEE4}" xr6:coauthVersionLast="47" xr6:coauthVersionMax="47" xr10:uidLastSave="{00000000-0000-0000-0000-000000000000}"/>
  <bookViews>
    <workbookView xWindow="28680" yWindow="-120" windowWidth="25440" windowHeight="15390" tabRatio="636" xr2:uid="{00000000-000D-0000-FFFF-FFFF00000000}"/>
  </bookViews>
  <sheets>
    <sheet name="Nachweis" sheetId="1" r:id="rId1"/>
    <sheet name="Zusammenfassung" sheetId="8" r:id="rId2"/>
    <sheet name="Zone 1" sheetId="7" r:id="rId3"/>
    <sheet name="Zone 2" sheetId="9" r:id="rId4"/>
    <sheet name="Zone 3" sheetId="10" r:id="rId5"/>
    <sheet name="Zone 4" sheetId="11" r:id="rId6"/>
    <sheet name="Zone 5" sheetId="12" r:id="rId7"/>
    <sheet name="Zone 6" sheetId="13" r:id="rId8"/>
    <sheet name="Zone 7" sheetId="14" r:id="rId9"/>
    <sheet name="Zone 8" sheetId="15" r:id="rId10"/>
    <sheet name="Zone 9" sheetId="16" r:id="rId11"/>
    <sheet name="Zone 10" sheetId="17" r:id="rId12"/>
    <sheet name="Zone 11" sheetId="18" r:id="rId13"/>
    <sheet name="Zone 12" sheetId="19" r:id="rId14"/>
    <sheet name="Zone 13" sheetId="20" r:id="rId15"/>
    <sheet name="Zone 14" sheetId="21" r:id="rId16"/>
    <sheet name="Zone 15" sheetId="22" r:id="rId17"/>
    <sheet name="Zone 16" sheetId="23" r:id="rId18"/>
    <sheet name="Zone 17" sheetId="24" r:id="rId19"/>
    <sheet name="Zone 18" sheetId="25" r:id="rId20"/>
    <sheet name="Zone 19" sheetId="26" r:id="rId21"/>
    <sheet name="Zone 20" sheetId="27" r:id="rId22"/>
    <sheet name="Abdichtungen" sheetId="4" r:id="rId23"/>
  </sheets>
  <definedNames>
    <definedName name="Bauart" localSheetId="22">Abdichtungen!#REF!</definedName>
    <definedName name="Bauart" localSheetId="2">'Zone 1'!#REF!</definedName>
    <definedName name="Bauart" localSheetId="11">'Zone 10'!#REF!</definedName>
    <definedName name="Bauart" localSheetId="12">'Zone 11'!#REF!</definedName>
    <definedName name="Bauart" localSheetId="13">'Zone 12'!#REF!</definedName>
    <definedName name="Bauart" localSheetId="14">'Zone 13'!#REF!</definedName>
    <definedName name="Bauart" localSheetId="15">'Zone 14'!#REF!</definedName>
    <definedName name="Bauart" localSheetId="16">'Zone 15'!#REF!</definedName>
    <definedName name="Bauart" localSheetId="17">'Zone 16'!#REF!</definedName>
    <definedName name="Bauart" localSheetId="18">'Zone 17'!#REF!</definedName>
    <definedName name="Bauart" localSheetId="19">'Zone 18'!#REF!</definedName>
    <definedName name="Bauart" localSheetId="20">'Zone 19'!#REF!</definedName>
    <definedName name="Bauart" localSheetId="3">'Zone 2'!#REF!</definedName>
    <definedName name="Bauart" localSheetId="21">'Zone 20'!#REF!</definedName>
    <definedName name="Bauart" localSheetId="4">'Zone 3'!#REF!</definedName>
    <definedName name="Bauart" localSheetId="5">'Zone 4'!#REF!</definedName>
    <definedName name="Bauart" localSheetId="6">'Zone 5'!#REF!</definedName>
    <definedName name="Bauart" localSheetId="7">'Zone 6'!#REF!</definedName>
    <definedName name="Bauart" localSheetId="8">'Zone 7'!#REF!</definedName>
    <definedName name="Bauart" localSheetId="9">'Zone 8'!#REF!</definedName>
    <definedName name="Bauart" localSheetId="10">'Zone 9'!#REF!</definedName>
    <definedName name="Bauart" localSheetId="1">Zusammenfassung!#REF!</definedName>
    <definedName name="Bauart">Nachweis!#REF!</definedName>
    <definedName name="Bauart2" localSheetId="2">'Zone 1'!#REF!</definedName>
    <definedName name="Bauart2" localSheetId="11">'Zone 10'!#REF!</definedName>
    <definedName name="Bauart2" localSheetId="12">'Zone 11'!#REF!</definedName>
    <definedName name="Bauart2" localSheetId="13">'Zone 12'!#REF!</definedName>
    <definedName name="Bauart2" localSheetId="14">'Zone 13'!#REF!</definedName>
    <definedName name="Bauart2" localSheetId="15">'Zone 14'!#REF!</definedName>
    <definedName name="Bauart2" localSheetId="16">'Zone 15'!#REF!</definedName>
    <definedName name="Bauart2" localSheetId="17">'Zone 16'!#REF!</definedName>
    <definedName name="Bauart2" localSheetId="18">'Zone 17'!#REF!</definedName>
    <definedName name="Bauart2" localSheetId="19">'Zone 18'!#REF!</definedName>
    <definedName name="Bauart2" localSheetId="20">'Zone 19'!#REF!</definedName>
    <definedName name="Bauart2" localSheetId="3">'Zone 2'!#REF!</definedName>
    <definedName name="Bauart2" localSheetId="21">'Zone 20'!#REF!</definedName>
    <definedName name="Bauart2" localSheetId="4">'Zone 3'!#REF!</definedName>
    <definedName name="Bauart2" localSheetId="5">'Zone 4'!#REF!</definedName>
    <definedName name="Bauart2" localSheetId="6">'Zone 5'!#REF!</definedName>
    <definedName name="Bauart2" localSheetId="7">'Zone 6'!#REF!</definedName>
    <definedName name="Bauart2" localSheetId="8">'Zone 7'!#REF!</definedName>
    <definedName name="Bauart2" localSheetId="9">'Zone 8'!#REF!</definedName>
    <definedName name="Bauart2" localSheetId="10">'Zone 9'!#REF!</definedName>
    <definedName name="Bauart2" localSheetId="1">Zusammenfassung!#REF!</definedName>
    <definedName name="Bauart2">Nachweis!$U$35</definedName>
    <definedName name="_xlnm.Print_Area" localSheetId="1">Zusammenfassung!$A$1:$M$25</definedName>
    <definedName name="Energiestandard" localSheetId="22">Abdichtungen!#REF!</definedName>
    <definedName name="Energiestandard" localSheetId="2">'Zone 1'!#REF!</definedName>
    <definedName name="Energiestandard" localSheetId="11">'Zone 10'!#REF!</definedName>
    <definedName name="Energiestandard" localSheetId="12">'Zone 11'!#REF!</definedName>
    <definedName name="Energiestandard" localSheetId="13">'Zone 12'!#REF!</definedName>
    <definedName name="Energiestandard" localSheetId="14">'Zone 13'!#REF!</definedName>
    <definedName name="Energiestandard" localSheetId="15">'Zone 14'!#REF!</definedName>
    <definedName name="Energiestandard" localSheetId="16">'Zone 15'!#REF!</definedName>
    <definedName name="Energiestandard" localSheetId="17">'Zone 16'!#REF!</definedName>
    <definedName name="Energiestandard" localSheetId="18">'Zone 17'!#REF!</definedName>
    <definedName name="Energiestandard" localSheetId="19">'Zone 18'!#REF!</definedName>
    <definedName name="Energiestandard" localSheetId="20">'Zone 19'!#REF!</definedName>
    <definedName name="Energiestandard" localSheetId="3">'Zone 2'!#REF!</definedName>
    <definedName name="Energiestandard" localSheetId="21">'Zone 20'!#REF!</definedName>
    <definedName name="Energiestandard" localSheetId="4">'Zone 3'!#REF!</definedName>
    <definedName name="Energiestandard" localSheetId="5">'Zone 4'!#REF!</definedName>
    <definedName name="Energiestandard" localSheetId="6">'Zone 5'!#REF!</definedName>
    <definedName name="Energiestandard" localSheetId="7">'Zone 6'!#REF!</definedName>
    <definedName name="Energiestandard" localSheetId="8">'Zone 7'!#REF!</definedName>
    <definedName name="Energiestandard" localSheetId="9">'Zone 8'!#REF!</definedName>
    <definedName name="Energiestandard" localSheetId="10">'Zone 9'!#REF!</definedName>
    <definedName name="Energiestandard" localSheetId="1">Zusammenfassung!#REF!</definedName>
    <definedName name="Energiestandard">Nachweis!#REF!</definedName>
    <definedName name="Energiestandard2" localSheetId="2">'Zone 1'!#REF!</definedName>
    <definedName name="Energiestandard2" localSheetId="11">'Zone 10'!#REF!</definedName>
    <definedName name="Energiestandard2" localSheetId="12">'Zone 11'!#REF!</definedName>
    <definedName name="Energiestandard2" localSheetId="13">'Zone 12'!#REF!</definedName>
    <definedName name="Energiestandard2" localSheetId="14">'Zone 13'!#REF!</definedName>
    <definedName name="Energiestandard2" localSheetId="15">'Zone 14'!#REF!</definedName>
    <definedName name="Energiestandard2" localSheetId="16">'Zone 15'!#REF!</definedName>
    <definedName name="Energiestandard2" localSheetId="17">'Zone 16'!#REF!</definedName>
    <definedName name="Energiestandard2" localSheetId="18">'Zone 17'!#REF!</definedName>
    <definedName name="Energiestandard2" localSheetId="19">'Zone 18'!#REF!</definedName>
    <definedName name="Energiestandard2" localSheetId="20">'Zone 19'!#REF!</definedName>
    <definedName name="Energiestandard2" localSheetId="3">'Zone 2'!#REF!</definedName>
    <definedName name="Energiestandard2" localSheetId="21">'Zone 20'!#REF!</definedName>
    <definedName name="Energiestandard2" localSheetId="4">'Zone 3'!#REF!</definedName>
    <definedName name="Energiestandard2" localSheetId="5">'Zone 4'!#REF!</definedName>
    <definedName name="Energiestandard2" localSheetId="6">'Zone 5'!#REF!</definedName>
    <definedName name="Energiestandard2" localSheetId="7">'Zone 6'!#REF!</definedName>
    <definedName name="Energiestandard2" localSheetId="8">'Zone 7'!#REF!</definedName>
    <definedName name="Energiestandard2" localSheetId="9">'Zone 8'!#REF!</definedName>
    <definedName name="Energiestandard2" localSheetId="10">'Zone 9'!#REF!</definedName>
    <definedName name="Energiestandard2" localSheetId="1">Zusammenfassung!#REF!</definedName>
    <definedName name="Energiestandard2">Nachweis!$U$33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8" l="1"/>
  <c r="M8" i="8"/>
  <c r="M9" i="8"/>
  <c r="M10" i="8"/>
  <c r="M11" i="8"/>
  <c r="M12" i="8"/>
  <c r="M13" i="8"/>
  <c r="M14" i="8"/>
  <c r="M15" i="8"/>
  <c r="M16" i="8"/>
  <c r="M17" i="8"/>
  <c r="M18" i="8"/>
  <c r="M19" i="8"/>
  <c r="M20" i="8"/>
  <c r="M21" i="8"/>
  <c r="M22" i="8"/>
  <c r="M23" i="8"/>
  <c r="M24" i="8"/>
  <c r="M25" i="8"/>
  <c r="M6" i="8"/>
  <c r="J25" i="8"/>
  <c r="J24" i="8"/>
  <c r="J23" i="8"/>
  <c r="J22" i="8"/>
  <c r="J21" i="8"/>
  <c r="J20" i="8"/>
  <c r="J19" i="8"/>
  <c r="J18" i="8"/>
  <c r="J17" i="8"/>
  <c r="J16" i="8"/>
  <c r="J15" i="8"/>
  <c r="J14" i="8"/>
  <c r="J13" i="8"/>
  <c r="J12" i="8"/>
  <c r="J11" i="8"/>
  <c r="J10" i="8"/>
  <c r="J9" i="8"/>
  <c r="J8" i="8"/>
  <c r="J7" i="8"/>
  <c r="I25" i="8"/>
  <c r="I24" i="8"/>
  <c r="I23" i="8"/>
  <c r="I22" i="8"/>
  <c r="I21" i="8"/>
  <c r="I20" i="8"/>
  <c r="I19" i="8"/>
  <c r="I18" i="8"/>
  <c r="I17" i="8"/>
  <c r="I16" i="8"/>
  <c r="I15" i="8"/>
  <c r="I14" i="8"/>
  <c r="I13" i="8"/>
  <c r="I12" i="8"/>
  <c r="I11" i="8"/>
  <c r="I10" i="8"/>
  <c r="I9" i="8"/>
  <c r="I8" i="8"/>
  <c r="I7" i="8"/>
  <c r="J6" i="8"/>
  <c r="I6" i="8"/>
  <c r="K6" i="8"/>
  <c r="L7" i="8"/>
  <c r="L8" i="8"/>
  <c r="L9" i="8"/>
  <c r="L10" i="8"/>
  <c r="L11" i="8"/>
  <c r="L12" i="8"/>
  <c r="L13" i="8"/>
  <c r="L14" i="8"/>
  <c r="L15" i="8"/>
  <c r="L16" i="8"/>
  <c r="L17" i="8"/>
  <c r="L18" i="8"/>
  <c r="L19" i="8"/>
  <c r="L20" i="8"/>
  <c r="L21" i="8"/>
  <c r="L22" i="8"/>
  <c r="L23" i="8"/>
  <c r="L24" i="8"/>
  <c r="L25" i="8"/>
  <c r="B19" i="8" l="1"/>
  <c r="R10" i="8" l="1"/>
  <c r="R25" i="8"/>
  <c r="R24" i="8"/>
  <c r="R23" i="8"/>
  <c r="R22" i="8"/>
  <c r="R21" i="8"/>
  <c r="R20" i="8"/>
  <c r="R19" i="8"/>
  <c r="R18" i="8"/>
  <c r="R17" i="8"/>
  <c r="R16" i="8"/>
  <c r="R15" i="8"/>
  <c r="R14" i="8"/>
  <c r="R13" i="8"/>
  <c r="R12" i="8"/>
  <c r="R11" i="8"/>
  <c r="R9" i="8"/>
  <c r="R8" i="8"/>
  <c r="R7" i="8"/>
  <c r="R6" i="8"/>
  <c r="K19" i="8" l="1"/>
  <c r="O8" i="8" l="1"/>
  <c r="P8" i="8"/>
  <c r="Q8" i="8"/>
  <c r="O9" i="8"/>
  <c r="P9" i="8"/>
  <c r="Q9" i="8"/>
  <c r="O10" i="8"/>
  <c r="P10" i="8"/>
  <c r="Q10" i="8"/>
  <c r="O11" i="8"/>
  <c r="P11" i="8"/>
  <c r="Q11" i="8"/>
  <c r="O12" i="8"/>
  <c r="P12" i="8"/>
  <c r="Q12" i="8"/>
  <c r="O13" i="8"/>
  <c r="P13" i="8"/>
  <c r="Q13" i="8"/>
  <c r="O14" i="8"/>
  <c r="P14" i="8"/>
  <c r="Q14" i="8"/>
  <c r="O15" i="8"/>
  <c r="P15" i="8"/>
  <c r="Q15" i="8"/>
  <c r="O16" i="8"/>
  <c r="P16" i="8"/>
  <c r="Q16" i="8"/>
  <c r="O17" i="8"/>
  <c r="P17" i="8"/>
  <c r="Q17" i="8"/>
  <c r="O18" i="8"/>
  <c r="P18" i="8"/>
  <c r="Q18" i="8"/>
  <c r="O19" i="8"/>
  <c r="P19" i="8"/>
  <c r="Q19" i="8"/>
  <c r="O20" i="8"/>
  <c r="P20" i="8"/>
  <c r="Q20" i="8"/>
  <c r="O21" i="8"/>
  <c r="P21" i="8"/>
  <c r="Q21" i="8"/>
  <c r="O22" i="8"/>
  <c r="P22" i="8"/>
  <c r="Q22" i="8"/>
  <c r="O23" i="8"/>
  <c r="P23" i="8"/>
  <c r="Q23" i="8"/>
  <c r="O24" i="8"/>
  <c r="P24" i="8"/>
  <c r="Q24" i="8"/>
  <c r="O25" i="8"/>
  <c r="P25" i="8"/>
  <c r="Q25" i="8"/>
  <c r="O6" i="8"/>
  <c r="P6" i="8"/>
  <c r="Q6" i="8"/>
  <c r="Q7" i="8"/>
  <c r="P7" i="8"/>
  <c r="O7" i="8"/>
  <c r="B25" i="8" l="1"/>
  <c r="B24" i="8"/>
  <c r="B23" i="8"/>
  <c r="B22" i="8"/>
  <c r="B21" i="8"/>
  <c r="B20" i="8"/>
  <c r="B18" i="8"/>
  <c r="B17" i="8"/>
  <c r="B16" i="8"/>
  <c r="B15" i="8"/>
  <c r="K21" i="8" l="1"/>
  <c r="K18" i="8"/>
  <c r="K23" i="8"/>
  <c r="K20" i="8"/>
  <c r="K22" i="8"/>
  <c r="K15" i="8"/>
  <c r="K24" i="8"/>
  <c r="K17" i="8"/>
  <c r="K16" i="8"/>
  <c r="K25" i="8"/>
  <c r="F23" i="8" l="1"/>
  <c r="G22" i="8"/>
  <c r="H21" i="8"/>
  <c r="C20" i="8"/>
  <c r="C19" i="8"/>
  <c r="F18" i="8"/>
  <c r="H17" i="8"/>
  <c r="H15" i="8"/>
  <c r="F15" i="8"/>
  <c r="H16" i="8"/>
  <c r="P63" i="27"/>
  <c r="F63" i="27"/>
  <c r="K40" i="27"/>
  <c r="F40" i="27"/>
  <c r="P40" i="27" s="1"/>
  <c r="P63" i="26"/>
  <c r="F63" i="26"/>
  <c r="K40" i="26"/>
  <c r="F40" i="26"/>
  <c r="P40" i="26" s="1"/>
  <c r="P63" i="25"/>
  <c r="F63" i="25"/>
  <c r="K40" i="25"/>
  <c r="F40" i="25"/>
  <c r="P63" i="24"/>
  <c r="F63" i="24"/>
  <c r="K40" i="24"/>
  <c r="F40" i="24"/>
  <c r="P40" i="24" s="1"/>
  <c r="P63" i="23"/>
  <c r="F63" i="23"/>
  <c r="K40" i="23"/>
  <c r="F40" i="23"/>
  <c r="P40" i="23" s="1"/>
  <c r="P63" i="22"/>
  <c r="F63" i="22"/>
  <c r="K40" i="22"/>
  <c r="F40" i="22"/>
  <c r="P40" i="22" s="1"/>
  <c r="P63" i="21"/>
  <c r="F63" i="21"/>
  <c r="K40" i="21"/>
  <c r="F40" i="21"/>
  <c r="P63" i="20"/>
  <c r="F63" i="20"/>
  <c r="K40" i="20"/>
  <c r="F40" i="20"/>
  <c r="P40" i="20" s="1"/>
  <c r="P63" i="19"/>
  <c r="F63" i="19"/>
  <c r="K40" i="19"/>
  <c r="F40" i="19"/>
  <c r="P63" i="18"/>
  <c r="F63" i="18"/>
  <c r="K40" i="18"/>
  <c r="F40" i="18"/>
  <c r="P40" i="18" s="1"/>
  <c r="B6" i="8"/>
  <c r="L6" i="8" s="1"/>
  <c r="B14" i="8"/>
  <c r="B13" i="8"/>
  <c r="B12" i="8"/>
  <c r="B11" i="8"/>
  <c r="B10" i="8"/>
  <c r="B9" i="8"/>
  <c r="B8" i="8"/>
  <c r="B7" i="8"/>
  <c r="K8" i="8" l="1"/>
  <c r="F11" i="8"/>
  <c r="E13" i="8"/>
  <c r="C14" i="8"/>
  <c r="C7" i="8"/>
  <c r="D6" i="8"/>
  <c r="F13" i="8"/>
  <c r="E14" i="8"/>
  <c r="D14" i="8"/>
  <c r="G14" i="8"/>
  <c r="H11" i="8"/>
  <c r="K11" i="8"/>
  <c r="E11" i="8"/>
  <c r="F14" i="8"/>
  <c r="H9" i="8"/>
  <c r="K9" i="8"/>
  <c r="K12" i="8"/>
  <c r="F9" i="8"/>
  <c r="K14" i="8"/>
  <c r="H14" i="8"/>
  <c r="H13" i="8"/>
  <c r="K13" i="8"/>
  <c r="E9" i="8"/>
  <c r="P40" i="25"/>
  <c r="P40" i="21"/>
  <c r="P40" i="19"/>
  <c r="G6" i="8"/>
  <c r="H6" i="8"/>
  <c r="F6" i="8"/>
  <c r="C6" i="8"/>
  <c r="E6" i="8"/>
  <c r="C25" i="8"/>
  <c r="G25" i="8"/>
  <c r="E25" i="8"/>
  <c r="D25" i="8"/>
  <c r="H25" i="8"/>
  <c r="F25" i="8"/>
  <c r="H24" i="8"/>
  <c r="C24" i="8"/>
  <c r="G24" i="8"/>
  <c r="D24" i="8"/>
  <c r="F24" i="8"/>
  <c r="E24" i="8"/>
  <c r="H23" i="8"/>
  <c r="D23" i="8"/>
  <c r="E23" i="8"/>
  <c r="G23" i="8"/>
  <c r="C23" i="8"/>
  <c r="H22" i="8"/>
  <c r="C22" i="8"/>
  <c r="F22" i="8"/>
  <c r="D22" i="8"/>
  <c r="E22" i="8"/>
  <c r="C21" i="8"/>
  <c r="F21" i="8"/>
  <c r="G21" i="8"/>
  <c r="D21" i="8"/>
  <c r="E21" i="8"/>
  <c r="H20" i="8"/>
  <c r="F20" i="8"/>
  <c r="E20" i="8"/>
  <c r="G20" i="8"/>
  <c r="D20" i="8"/>
  <c r="F19" i="8"/>
  <c r="D18" i="8"/>
  <c r="H18" i="8"/>
  <c r="E18" i="8"/>
  <c r="G18" i="8"/>
  <c r="C18" i="8"/>
  <c r="G17" i="8"/>
  <c r="C17" i="8"/>
  <c r="F17" i="8"/>
  <c r="E17" i="8"/>
  <c r="D17" i="8"/>
  <c r="D16" i="8"/>
  <c r="G16" i="8"/>
  <c r="E16" i="8"/>
  <c r="C16" i="8"/>
  <c r="F16" i="8"/>
  <c r="E19" i="8"/>
  <c r="C15" i="8"/>
  <c r="D19" i="8"/>
  <c r="G19" i="8"/>
  <c r="H19" i="8"/>
  <c r="D15" i="8"/>
  <c r="G15" i="8"/>
  <c r="E15" i="8"/>
  <c r="H12" i="8"/>
  <c r="E12" i="8"/>
  <c r="F12" i="8"/>
  <c r="F10" i="8"/>
  <c r="E10" i="8"/>
  <c r="H8" i="8"/>
  <c r="E8" i="8"/>
  <c r="F8" i="8"/>
  <c r="G7" i="8"/>
  <c r="F7" i="8"/>
  <c r="H7" i="8"/>
  <c r="E7" i="8"/>
  <c r="C10" i="8"/>
  <c r="H10" i="8"/>
  <c r="G10" i="8"/>
  <c r="D10" i="8"/>
  <c r="C8" i="8"/>
  <c r="D8" i="8"/>
  <c r="G8" i="8"/>
  <c r="C9" i="8"/>
  <c r="D9" i="8"/>
  <c r="G9" i="8"/>
  <c r="D7" i="8"/>
  <c r="C11" i="8"/>
  <c r="D11" i="8"/>
  <c r="G11" i="8"/>
  <c r="C12" i="8"/>
  <c r="D12" i="8"/>
  <c r="G12" i="8"/>
  <c r="C13" i="8"/>
  <c r="D13" i="8"/>
  <c r="G13" i="8"/>
  <c r="P63" i="17"/>
  <c r="F63" i="17"/>
  <c r="K40" i="17"/>
  <c r="F40" i="17"/>
  <c r="P40" i="17" s="1"/>
  <c r="P63" i="16"/>
  <c r="F63" i="16"/>
  <c r="P40" i="16"/>
  <c r="K40" i="16"/>
  <c r="F40" i="16"/>
  <c r="P63" i="15"/>
  <c r="F63" i="15"/>
  <c r="P40" i="15"/>
  <c r="K40" i="15"/>
  <c r="F40" i="15"/>
  <c r="P63" i="14"/>
  <c r="F63" i="14"/>
  <c r="K40" i="14"/>
  <c r="F40" i="14"/>
  <c r="P63" i="13"/>
  <c r="F63" i="13"/>
  <c r="P40" i="13"/>
  <c r="K40" i="13"/>
  <c r="F40" i="13"/>
  <c r="P63" i="12"/>
  <c r="F63" i="12"/>
  <c r="K40" i="12"/>
  <c r="F40" i="12"/>
  <c r="P63" i="11"/>
  <c r="F63" i="11"/>
  <c r="P40" i="11"/>
  <c r="K40" i="11"/>
  <c r="F40" i="11"/>
  <c r="P63" i="10"/>
  <c r="F63" i="10"/>
  <c r="K40" i="10"/>
  <c r="F40" i="10"/>
  <c r="P63" i="9"/>
  <c r="F63" i="9"/>
  <c r="K40" i="9"/>
  <c r="F40" i="9"/>
  <c r="P40" i="9" l="1"/>
  <c r="P40" i="12"/>
  <c r="K10" i="8" s="1"/>
  <c r="P40" i="10"/>
  <c r="P40" i="14"/>
  <c r="K7" i="8" l="1"/>
  <c r="P63" i="7"/>
  <c r="F63" i="7"/>
  <c r="K40" i="7"/>
  <c r="F40" i="7"/>
  <c r="P40" i="7" l="1"/>
  <c r="W37" i="1"/>
  <c r="V37" i="1"/>
  <c r="U37" i="1"/>
</calcChain>
</file>

<file path=xl/sharedStrings.xml><?xml version="1.0" encoding="utf-8"?>
<sst xmlns="http://schemas.openxmlformats.org/spreadsheetml/2006/main" count="1688" uniqueCount="184">
  <si>
    <t>Objekt / Gebäude:</t>
  </si>
  <si>
    <t>Messzone:</t>
  </si>
  <si>
    <t>Bauart:</t>
  </si>
  <si>
    <t>Energie-Standard:</t>
  </si>
  <si>
    <t>Auftraggeber:</t>
  </si>
  <si>
    <t>Auftragnehmer:</t>
  </si>
  <si>
    <t>Prüfdatum:</t>
  </si>
  <si>
    <t>Anforderung:</t>
  </si>
  <si>
    <t>[m³/(h·m²)]</t>
  </si>
  <si>
    <t>Anforderung erfüllt:</t>
  </si>
  <si>
    <t>Signatur:</t>
  </si>
  <si>
    <t>Prüfperson:</t>
  </si>
  <si>
    <t>Ort, Datum der Berichterstattung:</t>
  </si>
  <si>
    <t>Bitte wählen</t>
  </si>
  <si>
    <t>Minergie</t>
  </si>
  <si>
    <t>Minergie-A</t>
  </si>
  <si>
    <t>Minergie-P</t>
  </si>
  <si>
    <t>Neubau</t>
  </si>
  <si>
    <t>Gebäudedaten / Randbedingungen:</t>
  </si>
  <si>
    <t>Gebäudezustand:</t>
  </si>
  <si>
    <t>Messverfahren:</t>
  </si>
  <si>
    <t>Zustand der Nachbar-</t>
  </si>
  <si>
    <t>zonen:</t>
  </si>
  <si>
    <t>Lüftungsanlage:</t>
  </si>
  <si>
    <t>Baufortschritt /</t>
  </si>
  <si>
    <t>Messzeitpunkt:</t>
  </si>
  <si>
    <t>Messdaten / Messergebnisse</t>
  </si>
  <si>
    <t>max. Höhe Messzone</t>
  </si>
  <si>
    <t>Prüfdatum</t>
  </si>
  <si>
    <t>Exponent n</t>
  </si>
  <si>
    <t>0.5 &lt; n &lt; 1.0</t>
  </si>
  <si>
    <t>Messunsicherheit total</t>
  </si>
  <si>
    <t>Bemerkungen</t>
  </si>
  <si>
    <t>- Das Messergebnis schliesst (verdeckte) Mängel in der Konstruktion nicht aus.</t>
  </si>
  <si>
    <t>- Die Luftdichtheit kann sich im Verlauf der Zeit verändern.</t>
  </si>
  <si>
    <t>Abdichtung</t>
  </si>
  <si>
    <t>Aussentüren *)</t>
  </si>
  <si>
    <t>Innentüren</t>
  </si>
  <si>
    <t>Türen zu unbeheizten Gebäudebereichen (Abstellräumen, Keller, Garage)  *)</t>
  </si>
  <si>
    <t>Schlüssellöcher  *)</t>
  </si>
  <si>
    <t>Lüftungsschlitze in Fenstern (Rahmen)</t>
  </si>
  <si>
    <t>Lüftungsklappen der Dachfenster</t>
  </si>
  <si>
    <t>Rollladengurten / Storenkurbeln  *)</t>
  </si>
  <si>
    <t>Zuluft der Wohnungslüftung in Räumen</t>
  </si>
  <si>
    <t>Abluft der Wohnungslüftung in Räumen</t>
  </si>
  <si>
    <t>Fortlluftventilator (Bad / Du / WC)</t>
  </si>
  <si>
    <t>Ofen / Cheminée etc.</t>
  </si>
  <si>
    <t>Zuluft zu Ofen</t>
  </si>
  <si>
    <t>Kamin vom Ofen</t>
  </si>
  <si>
    <t>Wäscheabwurf zu unbeheizter Zone</t>
  </si>
  <si>
    <t>Katzenklappen</t>
  </si>
  <si>
    <t>Schachtdeckel in beheizten Zonen</t>
  </si>
  <si>
    <t>Abgehängte Decke</t>
  </si>
  <si>
    <t xml:space="preserve">Dampfabzug der Küche / Umluftsystem </t>
  </si>
  <si>
    <t>Dampfabzug der Küche / Fortluftsystem</t>
  </si>
  <si>
    <t>X</t>
  </si>
  <si>
    <r>
      <rPr>
        <b/>
        <sz val="11"/>
        <color theme="1"/>
        <rFont val="Arial"/>
        <family val="2"/>
      </rPr>
      <t>Verfahren 2</t>
    </r>
    <r>
      <rPr>
        <sz val="11"/>
        <color theme="1"/>
        <rFont val="Arial"/>
        <family val="2"/>
      </rPr>
      <t xml:space="preserve">
</t>
    </r>
    <r>
      <rPr>
        <sz val="10"/>
        <color theme="1"/>
        <rFont val="Arial"/>
        <family val="2"/>
      </rPr>
      <t>(Gebäudehülle)</t>
    </r>
  </si>
  <si>
    <t>schliessen</t>
  </si>
  <si>
    <t>offen</t>
  </si>
  <si>
    <t>öffnen</t>
  </si>
  <si>
    <t>Fenster / Fenstertüren / Dachfenster /    *)
Hebeschiebetüren / Festverglasungen etc.</t>
  </si>
  <si>
    <t>abdichten</t>
  </si>
  <si>
    <t>Elektrokasten, Sicherungen  *)</t>
  </si>
  <si>
    <t xml:space="preserve">Steckdosen  *) </t>
  </si>
  <si>
    <t>Heizungs-Verteilkasten  *)</t>
  </si>
  <si>
    <t>Einbaulampen  *)</t>
  </si>
  <si>
    <t>Sanitär Spülkasten WC  *)</t>
  </si>
  <si>
    <t>Zentrale Staubsaugeranlage</t>
  </si>
  <si>
    <t>Leerrohre zu unbeheizten Zonen</t>
  </si>
  <si>
    <t>generell bei Rohrdurchbrüchen</t>
  </si>
  <si>
    <t>weiteres:</t>
  </si>
  <si>
    <t>blau: abdichten</t>
  </si>
  <si>
    <t>weitere Sanitäranschlüsse und Durchbrüche  *)</t>
  </si>
  <si>
    <t>vorgezogene Messung</t>
  </si>
  <si>
    <t>Abnahmemessung, (Um)Bauarbeiten abgeschlossen</t>
  </si>
  <si>
    <t>Messung in bestehendem Bauobjekt</t>
  </si>
  <si>
    <t>Rohbau mit Luftdichtheitsebene erstellt</t>
  </si>
  <si>
    <t>Haustechnikinstallationen durch Luftdichtheitsebene fertig erstellt</t>
  </si>
  <si>
    <t>Fenster und Türen mit Dichtungen montiert und justiert.</t>
  </si>
  <si>
    <t>2 (Gebäudehülle)</t>
  </si>
  <si>
    <t>Wohnungslüftung mit Zu- und Abluft</t>
  </si>
  <si>
    <t>[m²]</t>
  </si>
  <si>
    <r>
      <t>[m</t>
    </r>
    <r>
      <rPr>
        <vertAlign val="superscript"/>
        <sz val="11"/>
        <color theme="1"/>
        <rFont val="Arial"/>
        <family val="2"/>
      </rPr>
      <t>3</t>
    </r>
    <r>
      <rPr>
        <sz val="11"/>
        <color theme="1"/>
        <rFont val="Arial"/>
        <family val="2"/>
      </rPr>
      <t>]</t>
    </r>
  </si>
  <si>
    <t>[m]</t>
  </si>
  <si>
    <t>Unterdruck (-)</t>
  </si>
  <si>
    <t>[m³/h]</t>
  </si>
  <si>
    <r>
      <t>[m³/(h Pa</t>
    </r>
    <r>
      <rPr>
        <vertAlign val="superscript"/>
        <sz val="11"/>
        <color theme="1"/>
        <rFont val="Arial"/>
        <family val="2"/>
      </rPr>
      <t>n</t>
    </r>
    <r>
      <rPr>
        <sz val="11"/>
        <color theme="1"/>
        <rFont val="Arial"/>
        <family val="2"/>
      </rPr>
      <t xml:space="preserve"> )]</t>
    </r>
  </si>
  <si>
    <t>[ - ]</t>
  </si>
  <si>
    <t>%</t>
  </si>
  <si>
    <t>±</t>
  </si>
  <si>
    <t>Lufttemperatur innen</t>
  </si>
  <si>
    <t>Lufttemperatur aussen</t>
  </si>
  <si>
    <t>Windstärke</t>
  </si>
  <si>
    <t>Überdruck (+)</t>
  </si>
  <si>
    <t>Mittelwert</t>
  </si>
  <si>
    <t>[°C]</t>
  </si>
  <si>
    <t>Beaufort</t>
  </si>
  <si>
    <r>
      <t>Leckagekoeffizient C</t>
    </r>
    <r>
      <rPr>
        <vertAlign val="subscript"/>
        <sz val="11"/>
        <color theme="1"/>
        <rFont val="Arial"/>
        <family val="2"/>
      </rPr>
      <t>L</t>
    </r>
  </si>
  <si>
    <r>
      <t>Leckagestrom q</t>
    </r>
    <r>
      <rPr>
        <vertAlign val="subscript"/>
        <sz val="11"/>
        <color theme="1"/>
        <rFont val="Arial"/>
        <family val="2"/>
      </rPr>
      <t>50</t>
    </r>
  </si>
  <si>
    <t>Formel für Grenzwert</t>
  </si>
  <si>
    <t>Neubau / Erneuerung</t>
  </si>
  <si>
    <t>Erneuerung</t>
  </si>
  <si>
    <t>(gelbe Felder ausfüllen)</t>
  </si>
  <si>
    <t>Hauseingangstür mit Seitenflügel fehlt noch  (hier BD eingesetzt).</t>
  </si>
  <si>
    <t>Unterdruck</t>
  </si>
  <si>
    <t>Überdruck</t>
  </si>
  <si>
    <r>
      <t>Grenzwert q</t>
    </r>
    <r>
      <rPr>
        <vertAlign val="subscript"/>
        <sz val="11"/>
        <color theme="1"/>
        <rFont val="Arial"/>
        <family val="2"/>
      </rPr>
      <t>E50</t>
    </r>
    <r>
      <rPr>
        <sz val="11"/>
        <color theme="1"/>
        <rFont val="Arial"/>
        <family val="2"/>
      </rPr>
      <t>:</t>
    </r>
  </si>
  <si>
    <r>
      <t>Messwert q</t>
    </r>
    <r>
      <rPr>
        <vertAlign val="subscript"/>
        <sz val="11"/>
        <color theme="1"/>
        <rFont val="Arial"/>
        <family val="2"/>
      </rPr>
      <t>E50</t>
    </r>
    <r>
      <rPr>
        <sz val="11"/>
        <color theme="1"/>
        <rFont val="Arial"/>
        <family val="2"/>
      </rPr>
      <t>:</t>
    </r>
  </si>
  <si>
    <r>
      <t>Luftdurchlässigkeit q</t>
    </r>
    <r>
      <rPr>
        <vertAlign val="subscript"/>
        <sz val="11"/>
        <color theme="1"/>
        <rFont val="Arial"/>
        <family val="2"/>
      </rPr>
      <t>E50</t>
    </r>
  </si>
  <si>
    <r>
      <t>q</t>
    </r>
    <r>
      <rPr>
        <vertAlign val="subscript"/>
        <sz val="9"/>
        <color theme="1"/>
        <rFont val="Arial"/>
        <family val="2"/>
      </rPr>
      <t>E50</t>
    </r>
    <r>
      <rPr>
        <sz val="9"/>
        <color theme="1"/>
        <rFont val="Arial"/>
        <family val="2"/>
      </rPr>
      <t xml:space="preserve"> = q</t>
    </r>
    <r>
      <rPr>
        <vertAlign val="subscript"/>
        <sz val="9"/>
        <color theme="1"/>
        <rFont val="Arial"/>
        <family val="2"/>
      </rPr>
      <t>50</t>
    </r>
    <r>
      <rPr>
        <sz val="9"/>
        <color theme="1"/>
        <rFont val="Arial"/>
        <family val="2"/>
      </rPr>
      <t>/A</t>
    </r>
    <r>
      <rPr>
        <vertAlign val="subscript"/>
        <sz val="9"/>
        <color theme="1"/>
        <rFont val="Arial"/>
        <family val="2"/>
      </rPr>
      <t>E</t>
    </r>
  </si>
  <si>
    <r>
      <t>Hüllfläche A</t>
    </r>
    <r>
      <rPr>
        <vertAlign val="subscript"/>
        <sz val="11"/>
        <color theme="1"/>
        <rFont val="Arial"/>
        <family val="2"/>
      </rPr>
      <t>E</t>
    </r>
    <r>
      <rPr>
        <sz val="11"/>
        <color theme="1"/>
        <rFont val="Arial"/>
        <family val="2"/>
      </rPr>
      <t xml:space="preserve"> Neubau</t>
    </r>
  </si>
  <si>
    <r>
      <t>Hüllfläche A</t>
    </r>
    <r>
      <rPr>
        <vertAlign val="subscript"/>
        <sz val="11"/>
        <color theme="1"/>
        <rFont val="Arial"/>
        <family val="2"/>
      </rPr>
      <t>E</t>
    </r>
    <r>
      <rPr>
        <sz val="11"/>
        <color theme="1"/>
        <rFont val="Arial"/>
        <family val="2"/>
      </rPr>
      <t xml:space="preserve"> Modern.</t>
    </r>
  </si>
  <si>
    <t>Volumen V</t>
  </si>
  <si>
    <t>Gebäudedruck
[Pa]</t>
  </si>
  <si>
    <r>
      <t>Volumenstrom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</si>
  <si>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t>Volumenstrom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</si>
  <si>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r>
      <t>Bestimmtheitsmass r</t>
    </r>
    <r>
      <rPr>
        <vertAlign val="superscript"/>
        <sz val="11"/>
        <color theme="1"/>
        <rFont val="Arial"/>
        <family val="2"/>
      </rPr>
      <t>2</t>
    </r>
  </si>
  <si>
    <r>
      <t>r</t>
    </r>
    <r>
      <rPr>
        <vertAlign val="superscript"/>
        <sz val="9"/>
        <color theme="1"/>
        <rFont val="Arial"/>
        <family val="2"/>
      </rPr>
      <t>2</t>
    </r>
    <r>
      <rPr>
        <sz val="9"/>
        <color theme="1"/>
        <rFont val="Arial"/>
        <family val="2"/>
      </rPr>
      <t xml:space="preserve"> muss &gt; 0.98 sein</t>
    </r>
  </si>
  <si>
    <t>keine</t>
  </si>
  <si>
    <t>rot: keine   *)
(= Gebäudehülle)</t>
  </si>
  <si>
    <r>
      <t>Berechnung Bestimmtheitsmass r</t>
    </r>
    <r>
      <rPr>
        <vertAlign val="superscript"/>
        <sz val="18"/>
        <color theme="1"/>
        <rFont val="Arial"/>
        <family val="2"/>
      </rPr>
      <t>2</t>
    </r>
  </si>
  <si>
    <t>für Minergie/-P/-A-Gebäude</t>
  </si>
  <si>
    <t>Zusammenfassung Luftdichtheitsmessungen</t>
  </si>
  <si>
    <t>Messzone 1:</t>
  </si>
  <si>
    <t>Auszufüllen falls die Auswertesoftware das Bestimmtheitsmass und die Grafik nicht ausgeben.</t>
  </si>
  <si>
    <t>siehe Zusammenfassung</t>
  </si>
  <si>
    <t>Zusammenfassung Resultate der einzelnen Messzonen:</t>
  </si>
  <si>
    <t>Zone</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</si>
  <si>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</si>
  <si>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</si>
  <si>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</si>
  <si>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</si>
  <si>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</si>
  <si>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r>
      <t>q</t>
    </r>
    <r>
      <rPr>
        <vertAlign val="subscript"/>
        <sz val="11"/>
        <color theme="1"/>
        <rFont val="Arial"/>
        <family val="2"/>
      </rPr>
      <t>E50</t>
    </r>
  </si>
  <si>
    <t>± %</t>
  </si>
  <si>
    <t>Wind</t>
  </si>
  <si>
    <t>Messuns.</t>
  </si>
  <si>
    <t>erfüllt</t>
  </si>
  <si>
    <t>Messzonen siehe Zusammenfassung</t>
  </si>
  <si>
    <t>Messzone 10:</t>
  </si>
  <si>
    <t>Messzone 9:</t>
  </si>
  <si>
    <t>Messzone 8:</t>
  </si>
  <si>
    <t>Messzone 7:</t>
  </si>
  <si>
    <t>Messzone 6:</t>
  </si>
  <si>
    <t>Messzone 5:</t>
  </si>
  <si>
    <t>Messzone 4:</t>
  </si>
  <si>
    <t>Messzone 3:</t>
  </si>
  <si>
    <t>Messzone 2:</t>
  </si>
  <si>
    <r>
      <t>r</t>
    </r>
    <r>
      <rPr>
        <vertAlign val="superscript"/>
        <sz val="11"/>
        <color theme="1"/>
        <rFont val="Arial"/>
        <family val="2"/>
      </rPr>
      <t>2</t>
    </r>
    <r>
      <rPr>
        <sz val="11"/>
        <color theme="1"/>
        <rFont val="Arial"/>
        <family val="2"/>
      </rPr>
      <t xml:space="preserve">   (&gt; 0.98)</t>
    </r>
  </si>
  <si>
    <t>n   (0.5&lt;n&lt;1.0)</t>
  </si>
  <si>
    <t>Messzone 16:</t>
  </si>
  <si>
    <t>Messzone 11:</t>
  </si>
  <si>
    <t>Messzone 12:</t>
  </si>
  <si>
    <t>Messzone 13:</t>
  </si>
  <si>
    <t>Messzone 14:</t>
  </si>
  <si>
    <t>Messzone 15:</t>
  </si>
  <si>
    <t>Messzone 17:</t>
  </si>
  <si>
    <t>Messzone 18:</t>
  </si>
  <si>
    <t>Messzone 19:</t>
  </si>
  <si>
    <t>Messzone 20:</t>
  </si>
  <si>
    <t>Abdichtungen für Messverfahren 2</t>
  </si>
  <si>
    <t xml:space="preserve">Türen zu beheizten Nebenräumen  *)  (z.B. Keller) </t>
  </si>
  <si>
    <t>Tür zu Lift / Schacht zu anderer Messzone  **)</t>
  </si>
  <si>
    <t>schliessen und abdichten</t>
  </si>
  <si>
    <t xml:space="preserve">Luken und Klappen zu Abseiten im DG wenn Luftdichtheits-perimeter aussen </t>
  </si>
  <si>
    <t>Luken und Klappen zu Abseiten im DG wenn Luftdichtheits-perimeter bei Luke  *)</t>
  </si>
  <si>
    <t>Lüftungsaggregat oder Einzelraum-Lüftungsgerät</t>
  </si>
  <si>
    <t>abdichten und dokumentieren</t>
  </si>
  <si>
    <t>Trockner schliessen und Abluftrohr aussen abdichten</t>
  </si>
  <si>
    <t xml:space="preserve">Wäschetrockner in beheizter Zone mit Abluft nach aussen </t>
  </si>
  <si>
    <t>Kanalentlüftugsventile in beheizten Zonen</t>
  </si>
  <si>
    <r>
      <rPr>
        <b/>
        <sz val="10"/>
        <color theme="1"/>
        <rFont val="Arial"/>
        <family val="2"/>
      </rPr>
      <t>*)</t>
    </r>
    <r>
      <rPr>
        <sz val="10"/>
        <color theme="1"/>
        <rFont val="Arial"/>
        <family val="2"/>
      </rPr>
      <t xml:space="preserve"> Sind hier deutliche Luftleckagen spürbar, so kann deren Anteil durch abdichten mit einer Ein-Punkt-Messung (vgl. Kapitel 8.3, lit. d)) abgeschätzt werden. Für eine MINERGIE/-P/-A® Beurteilung mit dem Messverfahren 2 ist eine provisorische Abdichtung jedoch nicht zulässig.</t>
    </r>
  </si>
  <si>
    <r>
      <rPr>
        <b/>
        <sz val="10"/>
        <rFont val="Arial"/>
        <family val="2"/>
      </rPr>
      <t>Hinweis:</t>
    </r>
    <r>
      <rPr>
        <sz val="10"/>
        <rFont val="Arial"/>
        <family val="2"/>
      </rPr>
      <t xml:space="preserve"> Durch das Entfernen der zulässigen, provisorischen Abdichtungen z.B. bei kritischen Bauteilen, Ofen, etc., kann mittels einer Ein-Punkt-Messung (bei </t>
    </r>
    <r>
      <rPr>
        <sz val="10"/>
        <rFont val="Symbol"/>
        <family val="1"/>
        <charset val="2"/>
      </rPr>
      <t></t>
    </r>
    <r>
      <rPr>
        <sz val="10"/>
        <rFont val="Arial"/>
        <family val="2"/>
      </rPr>
      <t>P 50 Pa) sehr schnell die Differenz der beiden Messverfahren (1 respektive 2) abgeschätzt werden. Damit werden die Leckströme quantifiziert, die nicht der Gebäudehülle zugeordnet werden dürfen.</t>
    </r>
  </si>
  <si>
    <t>**) Führt ein Liftschacht direkt in eine Wohnung, so darf die Schachtabschlusstüre nicht provisorisch abgedichtet werden. Die Schachtabschlusstüre gehört zum Luftdichtheitsperimeter und muss dicht ausgeführt werden. Alternativ kann ein zusätzlicher, luftdichter Abschluss vor der Schachtabschlusstüre erstellt werden.</t>
  </si>
  <si>
    <t>schliessen, abdichten und dokumentieren</t>
  </si>
  <si>
    <t>wo möglich im Gerät abdichten und dokumentieren</t>
  </si>
  <si>
    <t xml:space="preserve">schliessen oder abdichten und dokumentieren </t>
  </si>
  <si>
    <r>
      <t>Grundlage für diese Messung:</t>
    </r>
    <r>
      <rPr>
        <sz val="10"/>
        <color theme="1"/>
        <rFont val="Arial"/>
        <family val="2"/>
      </rPr>
      <t xml:space="preserve"> </t>
    </r>
    <r>
      <rPr>
        <i/>
        <sz val="10"/>
        <color theme="1"/>
        <rFont val="Arial"/>
        <family val="2"/>
      </rPr>
      <t>Richtlinie Luftdichtheit bei Minergie-Bauten (RiLuMi), Version 2022.1.</t>
    </r>
  </si>
  <si>
    <t>Unter</t>
  </si>
  <si>
    <t>Über</t>
  </si>
  <si>
    <t>-</t>
  </si>
  <si>
    <t>Bf</t>
  </si>
  <si>
    <t>Grenzw.</t>
  </si>
  <si>
    <t>(kann nur angewendet werden für reine Neubauten oder reine  Erneuerungen)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</si>
</sst>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9"/>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bscript"/>
      <sz val="9"/>
      <color theme="1"/>
      <name val="Arial"/>
      <family val="2"/>
    </font>
    <font>
      <vertAlign val="superscript"/>
      <sz val="18"/>
      <color theme="1"/>
      <name val="Arial"/>
      <family val="2"/>
    </font>
    <font>
      <vertAlign val="superscript"/>
      <sz val="9"/>
      <color theme="1"/>
      <name val="Arial"/>
      <family val="2"/>
    </font>
    <font>
      <vertAlign val="superscript"/>
      <sz val="10"/>
      <color theme="1"/>
      <name val="Arial"/>
      <family val="2"/>
    </font>
    <font>
      <sz val="20"/>
      <color theme="1"/>
      <name val="Arial"/>
      <family val="2"/>
    </font>
    <font>
      <sz val="14"/>
      <color theme="1"/>
      <name val="Arial"/>
      <family val="2"/>
    </font>
    <font>
      <sz val="16"/>
      <color theme="1"/>
      <name val="Arial"/>
      <family val="2"/>
    </font>
    <font>
      <sz val="10"/>
      <name val="Arial"/>
      <family val="2"/>
    </font>
    <font>
      <b/>
      <sz val="10"/>
      <name val="Arial"/>
      <family val="2"/>
    </font>
    <font>
      <sz val="10"/>
      <name val="Symbol"/>
      <family val="1"/>
      <charset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7">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7" fillId="0" borderId="0" xfId="0" applyFont="1"/>
    <xf numFmtId="0" fontId="4" fillId="0" borderId="3" xfId="0" applyFont="1" applyBorder="1" applyAlignment="1">
      <alignment vertical="center"/>
    </xf>
    <xf numFmtId="0" fontId="4" fillId="0" borderId="4" xfId="0" applyFont="1" applyBorder="1"/>
    <xf numFmtId="0" fontId="11" fillId="0" borderId="4" xfId="0" applyFont="1" applyBorder="1" applyAlignment="1">
      <alignment wrapText="1"/>
    </xf>
    <xf numFmtId="0" fontId="12" fillId="0" borderId="4" xfId="0" applyFont="1" applyBorder="1"/>
    <xf numFmtId="0" fontId="4" fillId="0" borderId="5" xfId="0" applyFont="1" applyBorder="1"/>
    <xf numFmtId="0" fontId="7"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10"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7" xfId="0" applyFont="1" applyBorder="1"/>
    <xf numFmtId="0" fontId="1" fillId="0" borderId="8" xfId="0" applyFont="1" applyBorder="1"/>
    <xf numFmtId="0" fontId="1" fillId="0" borderId="6" xfId="0" applyFont="1" applyBorder="1"/>
    <xf numFmtId="0" fontId="10" fillId="0" borderId="1" xfId="0" applyFont="1" applyBorder="1"/>
    <xf numFmtId="0" fontId="10" fillId="0" borderId="10" xfId="0" applyFont="1" applyBorder="1"/>
    <xf numFmtId="0" fontId="1" fillId="0" borderId="0" xfId="0" applyFont="1" applyAlignment="1">
      <alignment horizontal="right"/>
    </xf>
    <xf numFmtId="0" fontId="1" fillId="0" borderId="0" xfId="0" applyFont="1" applyAlignment="1">
      <alignment horizontal="left"/>
    </xf>
    <xf numFmtId="0" fontId="1" fillId="3" borderId="0" xfId="0" applyFont="1" applyFill="1"/>
    <xf numFmtId="0" fontId="4" fillId="2" borderId="2" xfId="0" applyFont="1" applyFill="1" applyBorder="1" applyAlignment="1" applyProtection="1">
      <alignment vertical="center"/>
      <protection locked="0"/>
    </xf>
    <xf numFmtId="0" fontId="6" fillId="0" borderId="1" xfId="0" applyFont="1" applyBorder="1" applyAlignment="1">
      <alignment horizontal="right"/>
    </xf>
    <xf numFmtId="0" fontId="6" fillId="0" borderId="0" xfId="0" applyFont="1" applyAlignment="1">
      <alignment horizontal="right"/>
    </xf>
    <xf numFmtId="0" fontId="1" fillId="2" borderId="0" xfId="0" applyFont="1" applyFill="1" applyProtection="1">
      <protection locked="0"/>
    </xf>
    <xf numFmtId="0" fontId="1" fillId="2" borderId="1" xfId="0" applyFont="1" applyFill="1" applyBorder="1" applyProtection="1">
      <protection locked="0"/>
    </xf>
    <xf numFmtId="0" fontId="2" fillId="0" borderId="0" xfId="0" applyFont="1" applyProtection="1"/>
    <xf numFmtId="0" fontId="1" fillId="0" borderId="0" xfId="0" applyFont="1" applyProtection="1"/>
    <xf numFmtId="0" fontId="6" fillId="0" borderId="0" xfId="0" applyFont="1" applyAlignment="1" applyProtection="1">
      <alignment horizontal="right"/>
    </xf>
    <xf numFmtId="0" fontId="4" fillId="0" borderId="0" xfId="0" applyFont="1" applyProtection="1"/>
    <xf numFmtId="0" fontId="18" fillId="0" borderId="0" xfId="0" applyFont="1"/>
    <xf numFmtId="0" fontId="19" fillId="0" borderId="0" xfId="0" applyFont="1"/>
    <xf numFmtId="0" fontId="7" fillId="0" borderId="6" xfId="0" applyFont="1" applyBorder="1" applyProtection="1"/>
    <xf numFmtId="0" fontId="1" fillId="0" borderId="0" xfId="0" applyFont="1" applyFill="1" applyAlignment="1">
      <alignment horizontal="center"/>
    </xf>
    <xf numFmtId="0" fontId="1" fillId="0" borderId="0" xfId="0" applyFont="1" applyBorder="1" applyAlignment="1">
      <alignment horizontal="center"/>
    </xf>
    <xf numFmtId="0" fontId="1" fillId="0" borderId="0" xfId="0" applyFont="1" applyFill="1" applyAlignment="1" applyProtection="1"/>
    <xf numFmtId="0" fontId="1" fillId="0" borderId="0" xfId="0" applyFont="1" applyAlignment="1" applyProtection="1"/>
    <xf numFmtId="0" fontId="1" fillId="0" borderId="2"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2" fontId="1" fillId="0" borderId="0" xfId="0" applyNumberFormat="1" applyFont="1"/>
    <xf numFmtId="164" fontId="1" fillId="0" borderId="2" xfId="0" applyNumberFormat="1" applyFont="1" applyBorder="1" applyAlignment="1">
      <alignment horizontal="center" vertical="center"/>
    </xf>
    <xf numFmtId="0" fontId="21" fillId="0" borderId="2" xfId="0" applyFont="1" applyBorder="1" applyAlignment="1">
      <alignment vertical="center"/>
    </xf>
    <xf numFmtId="0" fontId="21" fillId="0" borderId="2" xfId="0" applyFont="1" applyBorder="1" applyAlignment="1">
      <alignment vertical="center" wrapText="1"/>
    </xf>
    <xf numFmtId="0" fontId="1" fillId="0" borderId="2" xfId="0" applyFont="1" applyBorder="1" applyAlignment="1">
      <alignment horizontal="center" vertical="center"/>
    </xf>
    <xf numFmtId="0" fontId="20" fillId="0" borderId="0" xfId="0" applyFont="1" applyAlignment="1">
      <alignment horizontal="left"/>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2" xfId="0" applyFont="1" applyBorder="1" applyAlignment="1">
      <alignment horizontal="center" vertical="center"/>
    </xf>
    <xf numFmtId="0" fontId="1" fillId="2" borderId="0" xfId="0" applyFont="1" applyFill="1" applyAlignment="1" applyProtection="1">
      <alignment horizontal="left"/>
      <protection locked="0"/>
    </xf>
    <xf numFmtId="164" fontId="1" fillId="0" borderId="0" xfId="0" applyNumberFormat="1" applyFont="1" applyFill="1" applyAlignment="1">
      <alignment horizontal="left"/>
    </xf>
    <xf numFmtId="0" fontId="1" fillId="0" borderId="0" xfId="0" applyFont="1" applyFill="1" applyAlignment="1" applyProtection="1">
      <alignment horizontal="left"/>
    </xf>
    <xf numFmtId="0" fontId="1" fillId="0" borderId="0" xfId="0" applyFont="1" applyAlignment="1">
      <alignment horizontal="left"/>
    </xf>
    <xf numFmtId="164" fontId="1" fillId="0" borderId="0" xfId="0" applyNumberFormat="1" applyFont="1" applyAlignment="1">
      <alignment horizontal="left"/>
    </xf>
    <xf numFmtId="0" fontId="1" fillId="0" borderId="2" xfId="0" applyFont="1" applyBorder="1" applyAlignment="1">
      <alignment horizontal="center"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20" fillId="0" borderId="0" xfId="0" applyFont="1" applyAlignment="1">
      <alignment horizontal="left"/>
    </xf>
    <xf numFmtId="0" fontId="1" fillId="0" borderId="6" xfId="0" applyFont="1" applyBorder="1" applyAlignment="1" applyProtection="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2" fontId="7" fillId="0" borderId="6" xfId="0" applyNumberFormat="1" applyFont="1" applyBorder="1" applyAlignment="1" applyProtection="1">
      <alignment horizontal="center"/>
    </xf>
    <xf numFmtId="2" fontId="7" fillId="0" borderId="7" xfId="0" applyNumberFormat="1" applyFont="1" applyBorder="1" applyAlignment="1" applyProtection="1">
      <alignment horizontal="center"/>
    </xf>
    <xf numFmtId="2" fontId="7" fillId="0" borderId="8" xfId="0" applyNumberFormat="1" applyFont="1" applyBorder="1" applyAlignment="1" applyProtection="1">
      <alignment horizontal="center"/>
    </xf>
    <xf numFmtId="0" fontId="1" fillId="2" borderId="6" xfId="0" applyNumberFormat="1" applyFont="1" applyFill="1" applyBorder="1" applyAlignment="1" applyProtection="1">
      <alignment horizontal="center"/>
      <protection locked="0"/>
    </xf>
    <xf numFmtId="0" fontId="1" fillId="2" borderId="7" xfId="0" applyNumberFormat="1" applyFont="1" applyFill="1" applyBorder="1" applyAlignment="1" applyProtection="1">
      <alignment horizontal="center"/>
      <protection locked="0"/>
    </xf>
    <xf numFmtId="0" fontId="1" fillId="2" borderId="8" xfId="0" applyNumberFormat="1" applyFont="1" applyFill="1" applyBorder="1" applyAlignment="1" applyProtection="1">
      <alignment horizontal="center"/>
      <protection locked="0"/>
    </xf>
    <xf numFmtId="0" fontId="1" fillId="0" borderId="2" xfId="0" applyFont="1" applyBorder="1" applyAlignment="1" applyProtection="1">
      <alignment horizontal="center"/>
    </xf>
    <xf numFmtId="0" fontId="1" fillId="0" borderId="2" xfId="0" applyFont="1" applyBorder="1" applyAlignment="1" applyProtection="1">
      <alignment horizontal="center" wrapText="1"/>
    </xf>
    <xf numFmtId="2" fontId="1" fillId="0" borderId="9" xfId="0" applyNumberFormat="1" applyFont="1" applyBorder="1" applyAlignment="1">
      <alignment horizontal="right"/>
    </xf>
    <xf numFmtId="2" fontId="1" fillId="0" borderId="10" xfId="0" applyNumberFormat="1" applyFont="1" applyBorder="1" applyAlignment="1">
      <alignment horizontal="right"/>
    </xf>
    <xf numFmtId="0" fontId="5" fillId="0" borderId="14" xfId="0" applyFont="1" applyBorder="1" applyAlignment="1">
      <alignment horizontal="left"/>
    </xf>
    <xf numFmtId="0" fontId="5" fillId="0" borderId="1" xfId="0" applyFont="1" applyBorder="1" applyAlignment="1">
      <alignment horizontal="left"/>
    </xf>
    <xf numFmtId="0" fontId="5" fillId="0" borderId="15" xfId="0" applyFont="1" applyBorder="1" applyAlignment="1">
      <alignment horizontal="left"/>
    </xf>
    <xf numFmtId="0" fontId="1" fillId="0" borderId="14" xfId="0"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2" fontId="1" fillId="2" borderId="9" xfId="0" applyNumberFormat="1" applyFont="1" applyFill="1" applyBorder="1" applyAlignment="1" applyProtection="1">
      <alignment horizontal="right"/>
      <protection locked="0"/>
    </xf>
    <xf numFmtId="2" fontId="1" fillId="2" borderId="10" xfId="0" applyNumberFormat="1"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left"/>
    </xf>
    <xf numFmtId="14" fontId="1" fillId="2" borderId="6" xfId="0" applyNumberFormat="1" applyFont="1" applyFill="1" applyBorder="1" applyAlignment="1" applyProtection="1">
      <alignment horizontal="center"/>
      <protection locked="0"/>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21" fillId="0" borderId="6" xfId="0" applyFont="1" applyBorder="1" applyAlignment="1">
      <alignment horizontal="left"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1'!$A$53:$A$62</c:f>
              <c:numCache>
                <c:formatCode>General</c:formatCode>
                <c:ptCount val="10"/>
              </c:numCache>
            </c:numRef>
          </c:xVal>
          <c:yVal>
            <c:numRef>
              <c:f>'Zone 1'!$F$53:$F$62</c:f>
              <c:numCache>
                <c:formatCode>General</c:formatCode>
                <c:ptCount val="10"/>
              </c:numCache>
            </c:numRef>
          </c:yVal>
          <c:smooth val="0"/>
          <c:extLst>
            <c:ext xmlns:c16="http://schemas.microsoft.com/office/drawing/2014/chart" uri="{C3380CC4-5D6E-409C-BE32-E72D297353CC}">
              <c16:uniqueId val="{00000003-FBEA-4F05-B27B-0D7B129EE762}"/>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1'!$K$53:$K$62</c:f>
              <c:numCache>
                <c:formatCode>General</c:formatCode>
                <c:ptCount val="10"/>
              </c:numCache>
            </c:numRef>
          </c:xVal>
          <c:yVal>
            <c:numRef>
              <c:f>'Zone 1'!$P$53:$P$62</c:f>
              <c:numCache>
                <c:formatCode>General</c:formatCode>
                <c:ptCount val="10"/>
              </c:numCache>
            </c:numRef>
          </c:yVal>
          <c:smooth val="0"/>
          <c:extLst>
            <c:ext xmlns:c16="http://schemas.microsoft.com/office/drawing/2014/chart" uri="{C3380CC4-5D6E-409C-BE32-E72D297353CC}">
              <c16:uniqueId val="{00000009-FBEA-4F05-B27B-0D7B129EE762}"/>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10'!$A$53:$A$62</c:f>
              <c:numCache>
                <c:formatCode>General</c:formatCode>
                <c:ptCount val="10"/>
              </c:numCache>
            </c:numRef>
          </c:xVal>
          <c:yVal>
            <c:numRef>
              <c:f>'Zone 10'!$F$53:$F$62</c:f>
              <c:numCache>
                <c:formatCode>General</c:formatCode>
                <c:ptCount val="10"/>
              </c:numCache>
            </c:numRef>
          </c:yVal>
          <c:smooth val="0"/>
          <c:extLst>
            <c:ext xmlns:c16="http://schemas.microsoft.com/office/drawing/2014/chart" uri="{C3380CC4-5D6E-409C-BE32-E72D297353CC}">
              <c16:uniqueId val="{00000000-C480-40F5-8D4C-56A614CD2DBF}"/>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10'!$K$53:$K$62</c:f>
              <c:numCache>
                <c:formatCode>General</c:formatCode>
                <c:ptCount val="10"/>
              </c:numCache>
            </c:numRef>
          </c:xVal>
          <c:yVal>
            <c:numRef>
              <c:f>'Zone 10'!$P$53:$P$62</c:f>
              <c:numCache>
                <c:formatCode>General</c:formatCode>
                <c:ptCount val="10"/>
              </c:numCache>
            </c:numRef>
          </c:yVal>
          <c:smooth val="0"/>
          <c:extLst>
            <c:ext xmlns:c16="http://schemas.microsoft.com/office/drawing/2014/chart" uri="{C3380CC4-5D6E-409C-BE32-E72D297353CC}">
              <c16:uniqueId val="{00000001-C480-40F5-8D4C-56A614CD2DBF}"/>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11'!$A$53:$A$62</c:f>
              <c:numCache>
                <c:formatCode>General</c:formatCode>
                <c:ptCount val="10"/>
              </c:numCache>
            </c:numRef>
          </c:xVal>
          <c:yVal>
            <c:numRef>
              <c:f>'Zone 11'!$F$53:$F$62</c:f>
              <c:numCache>
                <c:formatCode>General</c:formatCode>
                <c:ptCount val="10"/>
              </c:numCache>
            </c:numRef>
          </c:yVal>
          <c:smooth val="0"/>
          <c:extLst>
            <c:ext xmlns:c16="http://schemas.microsoft.com/office/drawing/2014/chart" uri="{C3380CC4-5D6E-409C-BE32-E72D297353CC}">
              <c16:uniqueId val="{00000000-8B94-4657-852D-B220C86FEF84}"/>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11'!$K$53:$K$62</c:f>
              <c:numCache>
                <c:formatCode>General</c:formatCode>
                <c:ptCount val="10"/>
              </c:numCache>
            </c:numRef>
          </c:xVal>
          <c:yVal>
            <c:numRef>
              <c:f>'Zone 11'!$P$53:$P$62</c:f>
              <c:numCache>
                <c:formatCode>General</c:formatCode>
                <c:ptCount val="10"/>
              </c:numCache>
            </c:numRef>
          </c:yVal>
          <c:smooth val="0"/>
          <c:extLst>
            <c:ext xmlns:c16="http://schemas.microsoft.com/office/drawing/2014/chart" uri="{C3380CC4-5D6E-409C-BE32-E72D297353CC}">
              <c16:uniqueId val="{00000001-8B94-4657-852D-B220C86FEF84}"/>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12'!$A$53:$A$62</c:f>
              <c:numCache>
                <c:formatCode>General</c:formatCode>
                <c:ptCount val="10"/>
              </c:numCache>
            </c:numRef>
          </c:xVal>
          <c:yVal>
            <c:numRef>
              <c:f>'Zone 12'!$F$53:$F$62</c:f>
              <c:numCache>
                <c:formatCode>General</c:formatCode>
                <c:ptCount val="10"/>
              </c:numCache>
            </c:numRef>
          </c:yVal>
          <c:smooth val="0"/>
          <c:extLst>
            <c:ext xmlns:c16="http://schemas.microsoft.com/office/drawing/2014/chart" uri="{C3380CC4-5D6E-409C-BE32-E72D297353CC}">
              <c16:uniqueId val="{00000000-261D-4342-BD52-D44F72832AD5}"/>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12'!$K$53:$K$62</c:f>
              <c:numCache>
                <c:formatCode>General</c:formatCode>
                <c:ptCount val="10"/>
              </c:numCache>
            </c:numRef>
          </c:xVal>
          <c:yVal>
            <c:numRef>
              <c:f>'Zone 12'!$P$53:$P$62</c:f>
              <c:numCache>
                <c:formatCode>General</c:formatCode>
                <c:ptCount val="10"/>
              </c:numCache>
            </c:numRef>
          </c:yVal>
          <c:smooth val="0"/>
          <c:extLst>
            <c:ext xmlns:c16="http://schemas.microsoft.com/office/drawing/2014/chart" uri="{C3380CC4-5D6E-409C-BE32-E72D297353CC}">
              <c16:uniqueId val="{00000001-261D-4342-BD52-D44F72832AD5}"/>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13'!$A$53:$A$62</c:f>
              <c:numCache>
                <c:formatCode>General</c:formatCode>
                <c:ptCount val="10"/>
              </c:numCache>
            </c:numRef>
          </c:xVal>
          <c:yVal>
            <c:numRef>
              <c:f>'Zone 13'!$F$53:$F$62</c:f>
              <c:numCache>
                <c:formatCode>General</c:formatCode>
                <c:ptCount val="10"/>
              </c:numCache>
            </c:numRef>
          </c:yVal>
          <c:smooth val="0"/>
          <c:extLst>
            <c:ext xmlns:c16="http://schemas.microsoft.com/office/drawing/2014/chart" uri="{C3380CC4-5D6E-409C-BE32-E72D297353CC}">
              <c16:uniqueId val="{00000000-A832-4C29-BC87-48AAA20A4179}"/>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13'!$K$53:$K$62</c:f>
              <c:numCache>
                <c:formatCode>General</c:formatCode>
                <c:ptCount val="10"/>
              </c:numCache>
            </c:numRef>
          </c:xVal>
          <c:yVal>
            <c:numRef>
              <c:f>'Zone 13'!$P$53:$P$62</c:f>
              <c:numCache>
                <c:formatCode>General</c:formatCode>
                <c:ptCount val="10"/>
              </c:numCache>
            </c:numRef>
          </c:yVal>
          <c:smooth val="0"/>
          <c:extLst>
            <c:ext xmlns:c16="http://schemas.microsoft.com/office/drawing/2014/chart" uri="{C3380CC4-5D6E-409C-BE32-E72D297353CC}">
              <c16:uniqueId val="{00000001-A832-4C29-BC87-48AAA20A4179}"/>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14'!$A$53:$A$62</c:f>
              <c:numCache>
                <c:formatCode>General</c:formatCode>
                <c:ptCount val="10"/>
              </c:numCache>
            </c:numRef>
          </c:xVal>
          <c:yVal>
            <c:numRef>
              <c:f>'Zone 14'!$F$53:$F$62</c:f>
              <c:numCache>
                <c:formatCode>General</c:formatCode>
                <c:ptCount val="10"/>
              </c:numCache>
            </c:numRef>
          </c:yVal>
          <c:smooth val="0"/>
          <c:extLst>
            <c:ext xmlns:c16="http://schemas.microsoft.com/office/drawing/2014/chart" uri="{C3380CC4-5D6E-409C-BE32-E72D297353CC}">
              <c16:uniqueId val="{00000000-2176-4E57-86BC-618B65F3E343}"/>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14'!$K$53:$K$62</c:f>
              <c:numCache>
                <c:formatCode>General</c:formatCode>
                <c:ptCount val="10"/>
              </c:numCache>
            </c:numRef>
          </c:xVal>
          <c:yVal>
            <c:numRef>
              <c:f>'Zone 14'!$P$53:$P$62</c:f>
              <c:numCache>
                <c:formatCode>General</c:formatCode>
                <c:ptCount val="10"/>
              </c:numCache>
            </c:numRef>
          </c:yVal>
          <c:smooth val="0"/>
          <c:extLst>
            <c:ext xmlns:c16="http://schemas.microsoft.com/office/drawing/2014/chart" uri="{C3380CC4-5D6E-409C-BE32-E72D297353CC}">
              <c16:uniqueId val="{00000001-2176-4E57-86BC-618B65F3E343}"/>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15'!$A$53:$A$62</c:f>
              <c:numCache>
                <c:formatCode>General</c:formatCode>
                <c:ptCount val="10"/>
              </c:numCache>
            </c:numRef>
          </c:xVal>
          <c:yVal>
            <c:numRef>
              <c:f>'Zone 15'!$F$53:$F$62</c:f>
              <c:numCache>
                <c:formatCode>General</c:formatCode>
                <c:ptCount val="10"/>
              </c:numCache>
            </c:numRef>
          </c:yVal>
          <c:smooth val="0"/>
          <c:extLst>
            <c:ext xmlns:c16="http://schemas.microsoft.com/office/drawing/2014/chart" uri="{C3380CC4-5D6E-409C-BE32-E72D297353CC}">
              <c16:uniqueId val="{00000000-B075-4C0C-80A9-F75A75A16A1E}"/>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15'!$K$53:$K$62</c:f>
              <c:numCache>
                <c:formatCode>General</c:formatCode>
                <c:ptCount val="10"/>
              </c:numCache>
            </c:numRef>
          </c:xVal>
          <c:yVal>
            <c:numRef>
              <c:f>'Zone 15'!$P$53:$P$62</c:f>
              <c:numCache>
                <c:formatCode>General</c:formatCode>
                <c:ptCount val="10"/>
              </c:numCache>
            </c:numRef>
          </c:yVal>
          <c:smooth val="0"/>
          <c:extLst>
            <c:ext xmlns:c16="http://schemas.microsoft.com/office/drawing/2014/chart" uri="{C3380CC4-5D6E-409C-BE32-E72D297353CC}">
              <c16:uniqueId val="{00000001-B075-4C0C-80A9-F75A75A16A1E}"/>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16'!$A$53:$A$62</c:f>
              <c:numCache>
                <c:formatCode>General</c:formatCode>
                <c:ptCount val="10"/>
              </c:numCache>
            </c:numRef>
          </c:xVal>
          <c:yVal>
            <c:numRef>
              <c:f>'Zone 16'!$F$53:$F$62</c:f>
              <c:numCache>
                <c:formatCode>General</c:formatCode>
                <c:ptCount val="10"/>
              </c:numCache>
            </c:numRef>
          </c:yVal>
          <c:smooth val="0"/>
          <c:extLst>
            <c:ext xmlns:c16="http://schemas.microsoft.com/office/drawing/2014/chart" uri="{C3380CC4-5D6E-409C-BE32-E72D297353CC}">
              <c16:uniqueId val="{00000000-2A62-4BA4-A8A4-A7ABBFF151C4}"/>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16'!$K$53:$K$62</c:f>
              <c:numCache>
                <c:formatCode>General</c:formatCode>
                <c:ptCount val="10"/>
              </c:numCache>
            </c:numRef>
          </c:xVal>
          <c:yVal>
            <c:numRef>
              <c:f>'Zone 16'!$P$53:$P$62</c:f>
              <c:numCache>
                <c:formatCode>General</c:formatCode>
                <c:ptCount val="10"/>
              </c:numCache>
            </c:numRef>
          </c:yVal>
          <c:smooth val="0"/>
          <c:extLst>
            <c:ext xmlns:c16="http://schemas.microsoft.com/office/drawing/2014/chart" uri="{C3380CC4-5D6E-409C-BE32-E72D297353CC}">
              <c16:uniqueId val="{00000001-2A62-4BA4-A8A4-A7ABBFF151C4}"/>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17'!$A$53:$A$62</c:f>
              <c:numCache>
                <c:formatCode>General</c:formatCode>
                <c:ptCount val="10"/>
              </c:numCache>
            </c:numRef>
          </c:xVal>
          <c:yVal>
            <c:numRef>
              <c:f>'Zone 17'!$F$53:$F$62</c:f>
              <c:numCache>
                <c:formatCode>General</c:formatCode>
                <c:ptCount val="10"/>
              </c:numCache>
            </c:numRef>
          </c:yVal>
          <c:smooth val="0"/>
          <c:extLst>
            <c:ext xmlns:c16="http://schemas.microsoft.com/office/drawing/2014/chart" uri="{C3380CC4-5D6E-409C-BE32-E72D297353CC}">
              <c16:uniqueId val="{00000000-191E-4635-9C94-5162A3D9972A}"/>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17'!$K$53:$K$62</c:f>
              <c:numCache>
                <c:formatCode>General</c:formatCode>
                <c:ptCount val="10"/>
              </c:numCache>
            </c:numRef>
          </c:xVal>
          <c:yVal>
            <c:numRef>
              <c:f>'Zone 17'!$P$53:$P$62</c:f>
              <c:numCache>
                <c:formatCode>General</c:formatCode>
                <c:ptCount val="10"/>
              </c:numCache>
            </c:numRef>
          </c:yVal>
          <c:smooth val="0"/>
          <c:extLst>
            <c:ext xmlns:c16="http://schemas.microsoft.com/office/drawing/2014/chart" uri="{C3380CC4-5D6E-409C-BE32-E72D297353CC}">
              <c16:uniqueId val="{00000001-191E-4635-9C94-5162A3D9972A}"/>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18'!$A$53:$A$62</c:f>
              <c:numCache>
                <c:formatCode>General</c:formatCode>
                <c:ptCount val="10"/>
              </c:numCache>
            </c:numRef>
          </c:xVal>
          <c:yVal>
            <c:numRef>
              <c:f>'Zone 18'!$F$53:$F$62</c:f>
              <c:numCache>
                <c:formatCode>General</c:formatCode>
                <c:ptCount val="10"/>
              </c:numCache>
            </c:numRef>
          </c:yVal>
          <c:smooth val="0"/>
          <c:extLst>
            <c:ext xmlns:c16="http://schemas.microsoft.com/office/drawing/2014/chart" uri="{C3380CC4-5D6E-409C-BE32-E72D297353CC}">
              <c16:uniqueId val="{00000000-C607-4AE2-AE20-CE4C2BA1B5A8}"/>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18'!$K$53:$K$62</c:f>
              <c:numCache>
                <c:formatCode>General</c:formatCode>
                <c:ptCount val="10"/>
              </c:numCache>
            </c:numRef>
          </c:xVal>
          <c:yVal>
            <c:numRef>
              <c:f>'Zone 18'!$P$53:$P$62</c:f>
              <c:numCache>
                <c:formatCode>General</c:formatCode>
                <c:ptCount val="10"/>
              </c:numCache>
            </c:numRef>
          </c:yVal>
          <c:smooth val="0"/>
          <c:extLst>
            <c:ext xmlns:c16="http://schemas.microsoft.com/office/drawing/2014/chart" uri="{C3380CC4-5D6E-409C-BE32-E72D297353CC}">
              <c16:uniqueId val="{00000001-C607-4AE2-AE20-CE4C2BA1B5A8}"/>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19'!$A$53:$A$62</c:f>
              <c:numCache>
                <c:formatCode>General</c:formatCode>
                <c:ptCount val="10"/>
              </c:numCache>
            </c:numRef>
          </c:xVal>
          <c:yVal>
            <c:numRef>
              <c:f>'Zone 19'!$F$53:$F$62</c:f>
              <c:numCache>
                <c:formatCode>General</c:formatCode>
                <c:ptCount val="10"/>
              </c:numCache>
            </c:numRef>
          </c:yVal>
          <c:smooth val="0"/>
          <c:extLst>
            <c:ext xmlns:c16="http://schemas.microsoft.com/office/drawing/2014/chart" uri="{C3380CC4-5D6E-409C-BE32-E72D297353CC}">
              <c16:uniqueId val="{00000000-2CC4-434A-A939-1ABE5FAFB128}"/>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19'!$K$53:$K$62</c:f>
              <c:numCache>
                <c:formatCode>General</c:formatCode>
                <c:ptCount val="10"/>
              </c:numCache>
            </c:numRef>
          </c:xVal>
          <c:yVal>
            <c:numRef>
              <c:f>'Zone 19'!$P$53:$P$62</c:f>
              <c:numCache>
                <c:formatCode>General</c:formatCode>
                <c:ptCount val="10"/>
              </c:numCache>
            </c:numRef>
          </c:yVal>
          <c:smooth val="0"/>
          <c:extLst>
            <c:ext xmlns:c16="http://schemas.microsoft.com/office/drawing/2014/chart" uri="{C3380CC4-5D6E-409C-BE32-E72D297353CC}">
              <c16:uniqueId val="{00000001-2CC4-434A-A939-1ABE5FAFB128}"/>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2'!$A$53:$A$62</c:f>
              <c:numCache>
                <c:formatCode>General</c:formatCode>
                <c:ptCount val="10"/>
              </c:numCache>
            </c:numRef>
          </c:xVal>
          <c:yVal>
            <c:numRef>
              <c:f>'Zone 2'!$F$53:$F$62</c:f>
              <c:numCache>
                <c:formatCode>General</c:formatCode>
                <c:ptCount val="10"/>
              </c:numCache>
            </c:numRef>
          </c:yVal>
          <c:smooth val="0"/>
          <c:extLst>
            <c:ext xmlns:c16="http://schemas.microsoft.com/office/drawing/2014/chart" uri="{C3380CC4-5D6E-409C-BE32-E72D297353CC}">
              <c16:uniqueId val="{00000000-5938-4A95-A326-CAF791B66746}"/>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2'!$K$53:$K$62</c:f>
              <c:numCache>
                <c:formatCode>General</c:formatCode>
                <c:ptCount val="10"/>
              </c:numCache>
            </c:numRef>
          </c:xVal>
          <c:yVal>
            <c:numRef>
              <c:f>'Zone 2'!$P$53:$P$62</c:f>
              <c:numCache>
                <c:formatCode>General</c:formatCode>
                <c:ptCount val="10"/>
              </c:numCache>
            </c:numRef>
          </c:yVal>
          <c:smooth val="0"/>
          <c:extLst>
            <c:ext xmlns:c16="http://schemas.microsoft.com/office/drawing/2014/chart" uri="{C3380CC4-5D6E-409C-BE32-E72D297353CC}">
              <c16:uniqueId val="{00000001-5938-4A95-A326-CAF791B66746}"/>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20'!$A$53:$A$62</c:f>
              <c:numCache>
                <c:formatCode>General</c:formatCode>
                <c:ptCount val="10"/>
              </c:numCache>
            </c:numRef>
          </c:xVal>
          <c:yVal>
            <c:numRef>
              <c:f>'Zone 20'!$F$53:$F$62</c:f>
              <c:numCache>
                <c:formatCode>General</c:formatCode>
                <c:ptCount val="10"/>
              </c:numCache>
            </c:numRef>
          </c:yVal>
          <c:smooth val="0"/>
          <c:extLst>
            <c:ext xmlns:c16="http://schemas.microsoft.com/office/drawing/2014/chart" uri="{C3380CC4-5D6E-409C-BE32-E72D297353CC}">
              <c16:uniqueId val="{00000000-6FB6-4D3D-AA3D-3BA8CD69B329}"/>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20'!$K$53:$K$62</c:f>
              <c:numCache>
                <c:formatCode>General</c:formatCode>
                <c:ptCount val="10"/>
              </c:numCache>
            </c:numRef>
          </c:xVal>
          <c:yVal>
            <c:numRef>
              <c:f>'Zone 20'!$P$53:$P$62</c:f>
              <c:numCache>
                <c:formatCode>General</c:formatCode>
                <c:ptCount val="10"/>
              </c:numCache>
            </c:numRef>
          </c:yVal>
          <c:smooth val="0"/>
          <c:extLst>
            <c:ext xmlns:c16="http://schemas.microsoft.com/office/drawing/2014/chart" uri="{C3380CC4-5D6E-409C-BE32-E72D297353CC}">
              <c16:uniqueId val="{00000001-6FB6-4D3D-AA3D-3BA8CD69B329}"/>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3'!$A$53:$A$62</c:f>
              <c:numCache>
                <c:formatCode>General</c:formatCode>
                <c:ptCount val="10"/>
              </c:numCache>
            </c:numRef>
          </c:xVal>
          <c:yVal>
            <c:numRef>
              <c:f>'Zone 3'!$F$53:$F$62</c:f>
              <c:numCache>
                <c:formatCode>General</c:formatCode>
                <c:ptCount val="10"/>
              </c:numCache>
            </c:numRef>
          </c:yVal>
          <c:smooth val="0"/>
          <c:extLst>
            <c:ext xmlns:c16="http://schemas.microsoft.com/office/drawing/2014/chart" uri="{C3380CC4-5D6E-409C-BE32-E72D297353CC}">
              <c16:uniqueId val="{00000000-0E67-4282-BC83-C4626054F009}"/>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3'!$K$53:$K$62</c:f>
              <c:numCache>
                <c:formatCode>General</c:formatCode>
                <c:ptCount val="10"/>
              </c:numCache>
            </c:numRef>
          </c:xVal>
          <c:yVal>
            <c:numRef>
              <c:f>'Zone 3'!$P$53:$P$62</c:f>
              <c:numCache>
                <c:formatCode>General</c:formatCode>
                <c:ptCount val="10"/>
              </c:numCache>
            </c:numRef>
          </c:yVal>
          <c:smooth val="0"/>
          <c:extLst>
            <c:ext xmlns:c16="http://schemas.microsoft.com/office/drawing/2014/chart" uri="{C3380CC4-5D6E-409C-BE32-E72D297353CC}">
              <c16:uniqueId val="{00000001-0E67-4282-BC83-C4626054F009}"/>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4'!$A$53:$A$62</c:f>
              <c:numCache>
                <c:formatCode>General</c:formatCode>
                <c:ptCount val="10"/>
              </c:numCache>
            </c:numRef>
          </c:xVal>
          <c:yVal>
            <c:numRef>
              <c:f>'Zone 4'!$F$53:$F$62</c:f>
              <c:numCache>
                <c:formatCode>General</c:formatCode>
                <c:ptCount val="10"/>
              </c:numCache>
            </c:numRef>
          </c:yVal>
          <c:smooth val="0"/>
          <c:extLst>
            <c:ext xmlns:c16="http://schemas.microsoft.com/office/drawing/2014/chart" uri="{C3380CC4-5D6E-409C-BE32-E72D297353CC}">
              <c16:uniqueId val="{00000000-1BB3-4856-88A1-FE48998389AC}"/>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4'!$K$53:$K$62</c:f>
              <c:numCache>
                <c:formatCode>General</c:formatCode>
                <c:ptCount val="10"/>
              </c:numCache>
            </c:numRef>
          </c:xVal>
          <c:yVal>
            <c:numRef>
              <c:f>'Zone 4'!$P$53:$P$62</c:f>
              <c:numCache>
                <c:formatCode>General</c:formatCode>
                <c:ptCount val="10"/>
              </c:numCache>
            </c:numRef>
          </c:yVal>
          <c:smooth val="0"/>
          <c:extLst>
            <c:ext xmlns:c16="http://schemas.microsoft.com/office/drawing/2014/chart" uri="{C3380CC4-5D6E-409C-BE32-E72D297353CC}">
              <c16:uniqueId val="{00000001-1BB3-4856-88A1-FE48998389AC}"/>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5'!$A$53:$A$62</c:f>
              <c:numCache>
                <c:formatCode>General</c:formatCode>
                <c:ptCount val="10"/>
              </c:numCache>
            </c:numRef>
          </c:xVal>
          <c:yVal>
            <c:numRef>
              <c:f>'Zone 5'!$F$53:$F$62</c:f>
              <c:numCache>
                <c:formatCode>General</c:formatCode>
                <c:ptCount val="10"/>
              </c:numCache>
            </c:numRef>
          </c:yVal>
          <c:smooth val="0"/>
          <c:extLst>
            <c:ext xmlns:c16="http://schemas.microsoft.com/office/drawing/2014/chart" uri="{C3380CC4-5D6E-409C-BE32-E72D297353CC}">
              <c16:uniqueId val="{00000000-08A2-4D27-92F0-03DC9CEA435E}"/>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5'!$K$53:$K$62</c:f>
              <c:numCache>
                <c:formatCode>General</c:formatCode>
                <c:ptCount val="10"/>
              </c:numCache>
            </c:numRef>
          </c:xVal>
          <c:yVal>
            <c:numRef>
              <c:f>'Zone 5'!$P$53:$P$62</c:f>
              <c:numCache>
                <c:formatCode>General</c:formatCode>
                <c:ptCount val="10"/>
              </c:numCache>
            </c:numRef>
          </c:yVal>
          <c:smooth val="0"/>
          <c:extLst>
            <c:ext xmlns:c16="http://schemas.microsoft.com/office/drawing/2014/chart" uri="{C3380CC4-5D6E-409C-BE32-E72D297353CC}">
              <c16:uniqueId val="{00000001-08A2-4D27-92F0-03DC9CEA435E}"/>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6'!$A$53:$A$62</c:f>
              <c:numCache>
                <c:formatCode>General</c:formatCode>
                <c:ptCount val="10"/>
              </c:numCache>
            </c:numRef>
          </c:xVal>
          <c:yVal>
            <c:numRef>
              <c:f>'Zone 6'!$F$53:$F$62</c:f>
              <c:numCache>
                <c:formatCode>General</c:formatCode>
                <c:ptCount val="10"/>
              </c:numCache>
            </c:numRef>
          </c:yVal>
          <c:smooth val="0"/>
          <c:extLst>
            <c:ext xmlns:c16="http://schemas.microsoft.com/office/drawing/2014/chart" uri="{C3380CC4-5D6E-409C-BE32-E72D297353CC}">
              <c16:uniqueId val="{00000000-0FEB-4C99-B1BE-DA5E02F8F7F0}"/>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6'!$K$53:$K$62</c:f>
              <c:numCache>
                <c:formatCode>General</c:formatCode>
                <c:ptCount val="10"/>
              </c:numCache>
            </c:numRef>
          </c:xVal>
          <c:yVal>
            <c:numRef>
              <c:f>'Zone 6'!$P$53:$P$62</c:f>
              <c:numCache>
                <c:formatCode>General</c:formatCode>
                <c:ptCount val="10"/>
              </c:numCache>
            </c:numRef>
          </c:yVal>
          <c:smooth val="0"/>
          <c:extLst>
            <c:ext xmlns:c16="http://schemas.microsoft.com/office/drawing/2014/chart" uri="{C3380CC4-5D6E-409C-BE32-E72D297353CC}">
              <c16:uniqueId val="{00000001-0FEB-4C99-B1BE-DA5E02F8F7F0}"/>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7'!$A$53:$A$62</c:f>
              <c:numCache>
                <c:formatCode>General</c:formatCode>
                <c:ptCount val="10"/>
              </c:numCache>
            </c:numRef>
          </c:xVal>
          <c:yVal>
            <c:numRef>
              <c:f>'Zone 7'!$F$53:$F$62</c:f>
              <c:numCache>
                <c:formatCode>General</c:formatCode>
                <c:ptCount val="10"/>
              </c:numCache>
            </c:numRef>
          </c:yVal>
          <c:smooth val="0"/>
          <c:extLst>
            <c:ext xmlns:c16="http://schemas.microsoft.com/office/drawing/2014/chart" uri="{C3380CC4-5D6E-409C-BE32-E72D297353CC}">
              <c16:uniqueId val="{00000000-2B7E-4E3E-B227-5CC3547D507C}"/>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7'!$K$53:$K$62</c:f>
              <c:numCache>
                <c:formatCode>General</c:formatCode>
                <c:ptCount val="10"/>
              </c:numCache>
            </c:numRef>
          </c:xVal>
          <c:yVal>
            <c:numRef>
              <c:f>'Zone 7'!$P$53:$P$62</c:f>
              <c:numCache>
                <c:formatCode>General</c:formatCode>
                <c:ptCount val="10"/>
              </c:numCache>
            </c:numRef>
          </c:yVal>
          <c:smooth val="0"/>
          <c:extLst>
            <c:ext xmlns:c16="http://schemas.microsoft.com/office/drawing/2014/chart" uri="{C3380CC4-5D6E-409C-BE32-E72D297353CC}">
              <c16:uniqueId val="{00000001-2B7E-4E3E-B227-5CC3547D507C}"/>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8'!$A$53:$A$62</c:f>
              <c:numCache>
                <c:formatCode>General</c:formatCode>
                <c:ptCount val="10"/>
              </c:numCache>
            </c:numRef>
          </c:xVal>
          <c:yVal>
            <c:numRef>
              <c:f>'Zone 8'!$F$53:$F$62</c:f>
              <c:numCache>
                <c:formatCode>General</c:formatCode>
                <c:ptCount val="10"/>
              </c:numCache>
            </c:numRef>
          </c:yVal>
          <c:smooth val="0"/>
          <c:extLst>
            <c:ext xmlns:c16="http://schemas.microsoft.com/office/drawing/2014/chart" uri="{C3380CC4-5D6E-409C-BE32-E72D297353CC}">
              <c16:uniqueId val="{00000000-30BA-42B9-B19F-08E9956179CC}"/>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8'!$K$53:$K$62</c:f>
              <c:numCache>
                <c:formatCode>General</c:formatCode>
                <c:ptCount val="10"/>
              </c:numCache>
            </c:numRef>
          </c:xVal>
          <c:yVal>
            <c:numRef>
              <c:f>'Zone 8'!$P$53:$P$62</c:f>
              <c:numCache>
                <c:formatCode>General</c:formatCode>
                <c:ptCount val="10"/>
              </c:numCache>
            </c:numRef>
          </c:yVal>
          <c:smooth val="0"/>
          <c:extLst>
            <c:ext xmlns:c16="http://schemas.microsoft.com/office/drawing/2014/chart" uri="{C3380CC4-5D6E-409C-BE32-E72D297353CC}">
              <c16:uniqueId val="{00000001-30BA-42B9-B19F-08E9956179CC}"/>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Messwerte Unterdruck</c:v>
          </c:tx>
          <c:spPr>
            <a:ln w="25400" cap="rnd">
              <a:noFill/>
              <a:round/>
            </a:ln>
            <a:effectLst/>
          </c:spPr>
          <c:marker>
            <c:symbol val="circle"/>
            <c:size val="5"/>
            <c:spPr>
              <a:solidFill>
                <a:schemeClr val="accent1"/>
              </a:solidFill>
              <a:ln w="9525">
                <a:solidFill>
                  <a:schemeClr val="accent1"/>
                </a:solidFill>
              </a:ln>
              <a:effectLst/>
            </c:spPr>
          </c:marker>
          <c:trendline>
            <c:spPr>
              <a:ln w="6350" cap="rnd">
                <a:solidFill>
                  <a:schemeClr val="accent1"/>
                </a:solidFill>
                <a:prstDash val="solid"/>
              </a:ln>
              <a:effectLst/>
            </c:spPr>
            <c:trendlineType val="power"/>
            <c:forward val="10"/>
            <c:backward val="8"/>
            <c:dispRSqr val="0"/>
            <c:dispEq val="0"/>
          </c:trendline>
          <c:xVal>
            <c:numRef>
              <c:f>'Zone 9'!$A$53:$A$62</c:f>
              <c:numCache>
                <c:formatCode>General</c:formatCode>
                <c:ptCount val="10"/>
              </c:numCache>
            </c:numRef>
          </c:xVal>
          <c:yVal>
            <c:numRef>
              <c:f>'Zone 9'!$F$53:$F$62</c:f>
              <c:numCache>
                <c:formatCode>General</c:formatCode>
                <c:ptCount val="10"/>
              </c:numCache>
            </c:numRef>
          </c:yVal>
          <c:smooth val="0"/>
          <c:extLst>
            <c:ext xmlns:c16="http://schemas.microsoft.com/office/drawing/2014/chart" uri="{C3380CC4-5D6E-409C-BE32-E72D297353CC}">
              <c16:uniqueId val="{00000000-8378-4A14-B856-BD9FB919F595}"/>
            </c:ext>
          </c:extLst>
        </c:ser>
        <c:ser>
          <c:idx val="1"/>
          <c:order val="1"/>
          <c:tx>
            <c:v>Messwerte Überdruck</c:v>
          </c:tx>
          <c:spPr>
            <a:ln w="25400" cap="rnd">
              <a:noFill/>
              <a:round/>
            </a:ln>
            <a:effectLst/>
          </c:spPr>
          <c:marker>
            <c:symbol val="square"/>
            <c:size val="5"/>
            <c:spPr>
              <a:solidFill>
                <a:schemeClr val="accent2"/>
              </a:solidFill>
              <a:ln w="9525">
                <a:solidFill>
                  <a:schemeClr val="accent2"/>
                </a:solidFill>
              </a:ln>
              <a:effectLst/>
            </c:spPr>
          </c:marker>
          <c:trendline>
            <c:spPr>
              <a:ln w="6350" cap="rnd">
                <a:solidFill>
                  <a:schemeClr val="accent2"/>
                </a:solidFill>
                <a:prstDash val="solid"/>
              </a:ln>
              <a:effectLst/>
            </c:spPr>
            <c:trendlineType val="power"/>
            <c:forward val="10"/>
            <c:backward val="8"/>
            <c:dispRSqr val="0"/>
            <c:dispEq val="0"/>
          </c:trendline>
          <c:xVal>
            <c:numRef>
              <c:f>'Zone 9'!$K$53:$K$62</c:f>
              <c:numCache>
                <c:formatCode>General</c:formatCode>
                <c:ptCount val="10"/>
              </c:numCache>
            </c:numRef>
          </c:xVal>
          <c:yVal>
            <c:numRef>
              <c:f>'Zone 9'!$P$53:$P$62</c:f>
              <c:numCache>
                <c:formatCode>General</c:formatCode>
                <c:ptCount val="10"/>
              </c:numCache>
            </c:numRef>
          </c:yVal>
          <c:smooth val="0"/>
          <c:extLst>
            <c:ext xmlns:c16="http://schemas.microsoft.com/office/drawing/2014/chart" uri="{C3380CC4-5D6E-409C-BE32-E72D297353CC}">
              <c16:uniqueId val="{00000001-8378-4A14-B856-BD9FB919F595}"/>
            </c:ext>
          </c:extLst>
        </c:ser>
        <c:dLbls>
          <c:showLegendKey val="0"/>
          <c:showVal val="0"/>
          <c:showCatName val="0"/>
          <c:showSerName val="0"/>
          <c:showPercent val="0"/>
          <c:showBubbleSize val="0"/>
        </c:dLbls>
        <c:axId val="1795294559"/>
        <c:axId val="1795277503"/>
      </c:scatterChart>
      <c:valAx>
        <c:axId val="1795294559"/>
        <c:scaling>
          <c:logBase val="10"/>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Gebäudedruck (Pa)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77503"/>
        <c:crosses val="autoZero"/>
        <c:crossBetween val="midCat"/>
      </c:valAx>
      <c:valAx>
        <c:axId val="1795277503"/>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Volumenstrom (m</a:t>
                </a:r>
                <a:r>
                  <a:rPr lang="de-CH" baseline="30000"/>
                  <a:t>3</a:t>
                </a:r>
                <a:r>
                  <a:rPr lang="de-CH"/>
                  <a: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294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17</xdr:col>
      <xdr:colOff>66674</xdr:colOff>
      <xdr:row>0</xdr:row>
      <xdr:rowOff>19049</xdr:rowOff>
    </xdr:from>
    <xdr:to>
      <xdr:col>19</xdr:col>
      <xdr:colOff>285749</xdr:colOff>
      <xdr:row>4</xdr:row>
      <xdr:rowOff>38100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49" y="19049"/>
          <a:ext cx="828675" cy="828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42861</xdr:colOff>
      <xdr:row>63</xdr:row>
      <xdr:rowOff>180974</xdr:rowOff>
    </xdr:from>
    <xdr:to>
      <xdr:col>19</xdr:col>
      <xdr:colOff>247649</xdr:colOff>
      <xdr:row>90</xdr:row>
      <xdr:rowOff>161924</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42861</xdr:colOff>
      <xdr:row>63</xdr:row>
      <xdr:rowOff>180974</xdr:rowOff>
    </xdr:from>
    <xdr:to>
      <xdr:col>19</xdr:col>
      <xdr:colOff>247649</xdr:colOff>
      <xdr:row>90</xdr:row>
      <xdr:rowOff>161924</xdr:rowOff>
    </xdr:to>
    <xdr:graphicFrame macro="">
      <xdr:nvGraphicFramePr>
        <xdr:cNvPr id="2" name="Diagramm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33336</xdr:colOff>
      <xdr:row>64</xdr:row>
      <xdr:rowOff>9524</xdr:rowOff>
    </xdr:from>
    <xdr:to>
      <xdr:col>19</xdr:col>
      <xdr:colOff>238124</xdr:colOff>
      <xdr:row>90</xdr:row>
      <xdr:rowOff>171449</xdr:rowOff>
    </xdr:to>
    <xdr:graphicFrame macro="">
      <xdr:nvGraphicFramePr>
        <xdr:cNvPr id="2" name="Diagram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42861</xdr:colOff>
      <xdr:row>63</xdr:row>
      <xdr:rowOff>180974</xdr:rowOff>
    </xdr:from>
    <xdr:to>
      <xdr:col>19</xdr:col>
      <xdr:colOff>247649</xdr:colOff>
      <xdr:row>90</xdr:row>
      <xdr:rowOff>161924</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42861</xdr:colOff>
      <xdr:row>63</xdr:row>
      <xdr:rowOff>180974</xdr:rowOff>
    </xdr:from>
    <xdr:to>
      <xdr:col>19</xdr:col>
      <xdr:colOff>247649</xdr:colOff>
      <xdr:row>90</xdr:row>
      <xdr:rowOff>152400</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23811</xdr:colOff>
      <xdr:row>63</xdr:row>
      <xdr:rowOff>180974</xdr:rowOff>
    </xdr:from>
    <xdr:to>
      <xdr:col>19</xdr:col>
      <xdr:colOff>228599</xdr:colOff>
      <xdr:row>90</xdr:row>
      <xdr:rowOff>161924</xdr:rowOff>
    </xdr:to>
    <xdr:graphicFrame macro="">
      <xdr:nvGraphicFramePr>
        <xdr:cNvPr id="2" name="Diagram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42861</xdr:colOff>
      <xdr:row>63</xdr:row>
      <xdr:rowOff>180974</xdr:rowOff>
    </xdr:from>
    <xdr:to>
      <xdr:col>19</xdr:col>
      <xdr:colOff>247649</xdr:colOff>
      <xdr:row>90</xdr:row>
      <xdr:rowOff>161924</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488386"/>
          <a:ext cx="1181100" cy="1130753"/>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33336</xdr:colOff>
      <xdr:row>64</xdr:row>
      <xdr:rowOff>9524</xdr:rowOff>
    </xdr:from>
    <xdr:to>
      <xdr:col>19</xdr:col>
      <xdr:colOff>238124</xdr:colOff>
      <xdr:row>90</xdr:row>
      <xdr:rowOff>171449</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33336</xdr:colOff>
      <xdr:row>64</xdr:row>
      <xdr:rowOff>9524</xdr:rowOff>
    </xdr:from>
    <xdr:to>
      <xdr:col>19</xdr:col>
      <xdr:colOff>238124</xdr:colOff>
      <xdr:row>90</xdr:row>
      <xdr:rowOff>171449</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33336</xdr:colOff>
      <xdr:row>63</xdr:row>
      <xdr:rowOff>171449</xdr:rowOff>
    </xdr:from>
    <xdr:to>
      <xdr:col>19</xdr:col>
      <xdr:colOff>238124</xdr:colOff>
      <xdr:row>90</xdr:row>
      <xdr:rowOff>152399</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33336</xdr:colOff>
      <xdr:row>63</xdr:row>
      <xdr:rowOff>180974</xdr:rowOff>
    </xdr:from>
    <xdr:to>
      <xdr:col>19</xdr:col>
      <xdr:colOff>238124</xdr:colOff>
      <xdr:row>90</xdr:row>
      <xdr:rowOff>161924</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33336</xdr:colOff>
      <xdr:row>63</xdr:row>
      <xdr:rowOff>171449</xdr:rowOff>
    </xdr:from>
    <xdr:to>
      <xdr:col>19</xdr:col>
      <xdr:colOff>238124</xdr:colOff>
      <xdr:row>90</xdr:row>
      <xdr:rowOff>152399</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33336</xdr:colOff>
      <xdr:row>64</xdr:row>
      <xdr:rowOff>9524</xdr:rowOff>
    </xdr:from>
    <xdr:to>
      <xdr:col>19</xdr:col>
      <xdr:colOff>238124</xdr:colOff>
      <xdr:row>90</xdr:row>
      <xdr:rowOff>171449</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6"/>
  <sheetViews>
    <sheetView tabSelected="1" view="pageLayout" zoomScale="85" zoomScaleNormal="100" zoomScalePageLayoutView="85"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5" width="0" style="1" hidden="1" customWidth="1"/>
    <col min="26" max="16384" width="11.42578125" style="1"/>
  </cols>
  <sheetData>
    <row r="1" spans="1:20" ht="14.25" customHeight="1" x14ac:dyDescent="0.35">
      <c r="A1" s="2"/>
    </row>
    <row r="2" spans="1:20" ht="25.5" x14ac:dyDescent="0.35">
      <c r="A2" s="46" t="s">
        <v>122</v>
      </c>
    </row>
    <row r="3" spans="1:20" ht="6" customHeight="1" x14ac:dyDescent="0.2"/>
    <row r="4" spans="1:20" ht="18" x14ac:dyDescent="0.25">
      <c r="A4" s="47" t="s">
        <v>121</v>
      </c>
    </row>
    <row r="5" spans="1:20" x14ac:dyDescent="0.2">
      <c r="A5" s="1" t="s">
        <v>183</v>
      </c>
    </row>
    <row r="7" spans="1:20" ht="15" x14ac:dyDescent="0.25">
      <c r="M7"/>
      <c r="T7"/>
    </row>
    <row r="8" spans="1:20" x14ac:dyDescent="0.2">
      <c r="A8" s="3"/>
      <c r="B8" s="3"/>
      <c r="C8" s="3"/>
      <c r="D8" s="3"/>
      <c r="E8" s="3"/>
      <c r="F8" s="3"/>
      <c r="G8" s="3"/>
      <c r="H8" s="3"/>
      <c r="I8" s="3"/>
      <c r="J8" s="3"/>
      <c r="K8" s="3"/>
      <c r="L8" s="3"/>
      <c r="M8" s="3"/>
      <c r="N8" s="3"/>
      <c r="O8" s="3"/>
      <c r="P8" s="3"/>
      <c r="Q8" s="3"/>
      <c r="R8" s="3"/>
      <c r="S8" s="3"/>
      <c r="T8" s="38" t="s">
        <v>102</v>
      </c>
    </row>
    <row r="10" spans="1:20" x14ac:dyDescent="0.2">
      <c r="A10" s="1" t="s">
        <v>0</v>
      </c>
      <c r="F10" s="70"/>
      <c r="G10" s="70"/>
      <c r="H10" s="70"/>
      <c r="I10" s="70"/>
      <c r="J10" s="70"/>
      <c r="K10" s="70"/>
      <c r="L10" s="70"/>
      <c r="M10" s="70"/>
      <c r="N10" s="70"/>
      <c r="O10" s="70"/>
      <c r="P10" s="70"/>
      <c r="Q10" s="70"/>
      <c r="R10" s="70"/>
      <c r="S10" s="70"/>
      <c r="T10" s="70"/>
    </row>
    <row r="11" spans="1:20" x14ac:dyDescent="0.2">
      <c r="F11" s="70"/>
      <c r="G11" s="70"/>
      <c r="H11" s="70"/>
      <c r="I11" s="70"/>
      <c r="J11" s="70"/>
      <c r="K11" s="70"/>
      <c r="L11" s="70"/>
      <c r="M11" s="70"/>
      <c r="N11" s="70"/>
      <c r="O11" s="70"/>
      <c r="P11" s="70"/>
      <c r="Q11" s="70"/>
      <c r="R11" s="70"/>
      <c r="S11" s="70"/>
      <c r="T11" s="70"/>
    </row>
    <row r="12" spans="1:20" x14ac:dyDescent="0.2">
      <c r="F12" s="70"/>
      <c r="G12" s="70"/>
      <c r="H12" s="70"/>
      <c r="I12" s="70"/>
      <c r="J12" s="70"/>
      <c r="K12" s="70"/>
      <c r="L12" s="70"/>
      <c r="M12" s="70"/>
      <c r="N12" s="70"/>
      <c r="O12" s="70"/>
      <c r="P12" s="70"/>
      <c r="Q12" s="70"/>
      <c r="R12" s="70"/>
      <c r="S12" s="70"/>
      <c r="T12" s="70"/>
    </row>
    <row r="13" spans="1:20" x14ac:dyDescent="0.2">
      <c r="F13" s="70"/>
      <c r="G13" s="70"/>
      <c r="H13" s="70"/>
      <c r="I13" s="70"/>
      <c r="J13" s="70"/>
      <c r="K13" s="70"/>
      <c r="L13" s="70"/>
      <c r="M13" s="70"/>
      <c r="N13" s="70"/>
      <c r="O13" s="70"/>
      <c r="P13" s="70"/>
      <c r="Q13" s="70"/>
      <c r="R13" s="70"/>
      <c r="S13" s="70"/>
      <c r="T13" s="70"/>
    </row>
    <row r="15" spans="1:20" x14ac:dyDescent="0.2">
      <c r="A15" s="1" t="s">
        <v>1</v>
      </c>
      <c r="F15" s="72" t="s">
        <v>138</v>
      </c>
      <c r="G15" s="72"/>
      <c r="H15" s="72"/>
      <c r="I15" s="72"/>
      <c r="J15" s="72"/>
      <c r="K15" s="72"/>
      <c r="L15" s="72"/>
      <c r="M15" s="72"/>
      <c r="N15" s="72"/>
      <c r="O15" s="72"/>
      <c r="P15" s="72"/>
      <c r="Q15" s="72"/>
      <c r="R15" s="72"/>
      <c r="S15" s="72"/>
      <c r="T15" s="72"/>
    </row>
    <row r="16" spans="1:20" x14ac:dyDescent="0.2">
      <c r="F16" s="51"/>
      <c r="G16" s="51"/>
      <c r="H16" s="51"/>
      <c r="I16" s="51"/>
      <c r="J16" s="51"/>
      <c r="K16" s="51"/>
      <c r="L16" s="51"/>
      <c r="M16" s="51"/>
      <c r="N16" s="51"/>
      <c r="O16" s="51"/>
      <c r="P16" s="51"/>
      <c r="Q16" s="51"/>
      <c r="R16" s="51"/>
      <c r="S16" s="51"/>
      <c r="T16" s="51"/>
    </row>
    <row r="17" spans="1:20" x14ac:dyDescent="0.2">
      <c r="F17" s="51"/>
      <c r="G17" s="51"/>
      <c r="H17" s="51"/>
      <c r="I17" s="51"/>
      <c r="J17" s="51"/>
      <c r="K17" s="51"/>
      <c r="L17" s="51"/>
      <c r="M17" s="51"/>
      <c r="N17" s="51"/>
      <c r="O17" s="51"/>
      <c r="P17" s="51"/>
      <c r="Q17" s="51"/>
      <c r="R17" s="51"/>
      <c r="S17" s="51"/>
      <c r="T17" s="51"/>
    </row>
    <row r="18" spans="1:20" x14ac:dyDescent="0.2">
      <c r="F18" s="51"/>
      <c r="G18" s="51"/>
      <c r="H18" s="51"/>
      <c r="I18" s="51"/>
      <c r="J18" s="51"/>
      <c r="K18" s="51"/>
      <c r="L18" s="51"/>
      <c r="M18" s="51"/>
      <c r="N18" s="51"/>
      <c r="O18" s="51"/>
      <c r="P18" s="51"/>
      <c r="Q18" s="51"/>
      <c r="R18" s="51"/>
      <c r="S18" s="51"/>
      <c r="T18" s="51"/>
    </row>
    <row r="19" spans="1:20" x14ac:dyDescent="0.2">
      <c r="F19" s="52"/>
      <c r="G19" s="52"/>
      <c r="H19" s="52"/>
      <c r="I19" s="52"/>
      <c r="J19" s="52"/>
      <c r="K19" s="52"/>
      <c r="L19" s="52"/>
      <c r="M19" s="52"/>
      <c r="N19" s="52"/>
      <c r="O19" s="52"/>
      <c r="P19" s="52"/>
      <c r="Q19" s="52"/>
      <c r="R19" s="52"/>
      <c r="S19" s="52"/>
      <c r="T19" s="52"/>
    </row>
    <row r="21" spans="1:20" x14ac:dyDescent="0.2">
      <c r="A21" s="1" t="s">
        <v>4</v>
      </c>
      <c r="F21" s="70"/>
      <c r="G21" s="70"/>
      <c r="H21" s="70"/>
      <c r="I21" s="70"/>
      <c r="J21" s="70"/>
      <c r="K21" s="70"/>
      <c r="L21" s="70"/>
      <c r="M21" s="70"/>
      <c r="N21" s="70"/>
      <c r="O21" s="70"/>
      <c r="P21" s="70"/>
      <c r="Q21" s="70"/>
      <c r="R21" s="70"/>
      <c r="S21" s="70"/>
      <c r="T21" s="70"/>
    </row>
    <row r="22" spans="1:20" x14ac:dyDescent="0.2">
      <c r="F22" s="70"/>
      <c r="G22" s="70"/>
      <c r="H22" s="70"/>
      <c r="I22" s="70"/>
      <c r="J22" s="70"/>
      <c r="K22" s="70"/>
      <c r="L22" s="70"/>
      <c r="M22" s="70"/>
      <c r="N22" s="70"/>
      <c r="O22" s="70"/>
      <c r="P22" s="70"/>
      <c r="Q22" s="70"/>
      <c r="R22" s="70"/>
      <c r="S22" s="70"/>
      <c r="T22" s="70"/>
    </row>
    <row r="23" spans="1:20" x14ac:dyDescent="0.2">
      <c r="F23" s="70"/>
      <c r="G23" s="70"/>
      <c r="H23" s="70"/>
      <c r="I23" s="70"/>
      <c r="J23" s="70"/>
      <c r="K23" s="70"/>
      <c r="L23" s="70"/>
      <c r="M23" s="70"/>
      <c r="N23" s="70"/>
      <c r="O23" s="70"/>
      <c r="P23" s="70"/>
      <c r="Q23" s="70"/>
      <c r="R23" s="70"/>
      <c r="S23" s="70"/>
      <c r="T23" s="70"/>
    </row>
    <row r="24" spans="1:20" x14ac:dyDescent="0.2">
      <c r="F24" s="70"/>
      <c r="G24" s="70"/>
      <c r="H24" s="70"/>
      <c r="I24" s="70"/>
      <c r="J24" s="70"/>
      <c r="K24" s="70"/>
      <c r="L24" s="70"/>
      <c r="M24" s="70"/>
      <c r="N24" s="70"/>
      <c r="O24" s="70"/>
      <c r="P24" s="70"/>
      <c r="Q24" s="70"/>
      <c r="R24" s="70"/>
      <c r="S24" s="70"/>
      <c r="T24" s="70"/>
    </row>
    <row r="26" spans="1:20" x14ac:dyDescent="0.2">
      <c r="A26" s="1" t="s">
        <v>5</v>
      </c>
      <c r="F26" s="70"/>
      <c r="G26" s="70"/>
      <c r="H26" s="70"/>
      <c r="I26" s="70"/>
      <c r="J26" s="70"/>
      <c r="K26" s="70"/>
      <c r="L26" s="70"/>
      <c r="M26" s="70"/>
      <c r="N26" s="70"/>
      <c r="O26" s="70"/>
      <c r="P26" s="70"/>
      <c r="Q26" s="70"/>
      <c r="R26" s="70"/>
      <c r="S26" s="70"/>
      <c r="T26" s="70"/>
    </row>
    <row r="27" spans="1:20" x14ac:dyDescent="0.2">
      <c r="F27" s="70"/>
      <c r="G27" s="70"/>
      <c r="H27" s="70"/>
      <c r="I27" s="70"/>
      <c r="J27" s="70"/>
      <c r="K27" s="70"/>
      <c r="L27" s="70"/>
      <c r="M27" s="70"/>
      <c r="N27" s="70"/>
      <c r="O27" s="70"/>
      <c r="P27" s="70"/>
      <c r="Q27" s="70"/>
      <c r="R27" s="70"/>
      <c r="S27" s="70"/>
      <c r="T27" s="70"/>
    </row>
    <row r="28" spans="1:20" x14ac:dyDescent="0.2">
      <c r="F28" s="70"/>
      <c r="G28" s="70"/>
      <c r="H28" s="70"/>
      <c r="I28" s="70"/>
      <c r="J28" s="70"/>
      <c r="K28" s="70"/>
      <c r="L28" s="70"/>
      <c r="M28" s="70"/>
      <c r="N28" s="70"/>
      <c r="O28" s="70"/>
      <c r="P28" s="70"/>
      <c r="Q28" s="70"/>
      <c r="R28" s="70"/>
      <c r="S28" s="70"/>
      <c r="T28" s="70"/>
    </row>
    <row r="29" spans="1:20" x14ac:dyDescent="0.2">
      <c r="F29" s="70"/>
      <c r="G29" s="70"/>
      <c r="H29" s="70"/>
      <c r="I29" s="70"/>
      <c r="J29" s="70"/>
      <c r="K29" s="70"/>
      <c r="L29" s="70"/>
      <c r="M29" s="70"/>
      <c r="N29" s="70"/>
      <c r="O29" s="70"/>
      <c r="P29" s="70"/>
      <c r="Q29" s="70"/>
      <c r="R29" s="70"/>
      <c r="S29" s="70"/>
      <c r="T29" s="70"/>
    </row>
    <row r="31" spans="1:20" x14ac:dyDescent="0.2">
      <c r="A31" s="1" t="s">
        <v>6</v>
      </c>
      <c r="F31" s="70"/>
      <c r="G31" s="70"/>
      <c r="H31" s="70"/>
      <c r="I31" s="70"/>
      <c r="J31" s="70"/>
      <c r="K31" s="70"/>
      <c r="L31" s="70"/>
      <c r="M31" s="70"/>
      <c r="N31" s="70"/>
      <c r="O31" s="70"/>
      <c r="P31" s="70"/>
      <c r="Q31" s="70"/>
      <c r="R31" s="70"/>
      <c r="S31" s="70"/>
      <c r="T31" s="70"/>
    </row>
    <row r="32" spans="1:20" x14ac:dyDescent="0.2">
      <c r="F32" s="35"/>
      <c r="G32" s="35"/>
      <c r="H32" s="35"/>
      <c r="I32" s="35"/>
      <c r="J32" s="35"/>
      <c r="K32" s="35"/>
      <c r="L32" s="35"/>
      <c r="M32" s="35"/>
      <c r="N32" s="35"/>
      <c r="O32" s="35"/>
      <c r="P32" s="35"/>
      <c r="Q32" s="35"/>
      <c r="R32" s="35"/>
      <c r="S32" s="35"/>
      <c r="T32" s="35"/>
    </row>
    <row r="33" spans="1:24" x14ac:dyDescent="0.2">
      <c r="A33" s="1" t="s">
        <v>3</v>
      </c>
      <c r="F33" s="70" t="s">
        <v>16</v>
      </c>
      <c r="G33" s="70"/>
      <c r="H33" s="70"/>
      <c r="I33" s="70"/>
      <c r="J33" s="35"/>
      <c r="K33" s="35"/>
      <c r="L33" s="35"/>
      <c r="M33" s="35"/>
      <c r="N33" s="35"/>
      <c r="O33" s="35"/>
      <c r="P33" s="35"/>
      <c r="Q33" s="35"/>
      <c r="R33" s="35"/>
      <c r="S33" s="35"/>
      <c r="T33" s="35"/>
      <c r="U33" s="1" t="s">
        <v>13</v>
      </c>
      <c r="V33" s="1" t="s">
        <v>14</v>
      </c>
      <c r="W33" s="1" t="s">
        <v>15</v>
      </c>
      <c r="X33" s="1" t="s">
        <v>16</v>
      </c>
    </row>
    <row r="34" spans="1:24" x14ac:dyDescent="0.2">
      <c r="F34" s="35"/>
      <c r="G34" s="35"/>
      <c r="H34" s="35"/>
      <c r="I34" s="35"/>
      <c r="J34" s="35"/>
      <c r="K34" s="35"/>
      <c r="L34" s="35"/>
      <c r="M34" s="35"/>
      <c r="N34" s="35"/>
      <c r="O34" s="35"/>
      <c r="P34" s="35"/>
      <c r="Q34" s="35"/>
      <c r="R34" s="35"/>
      <c r="S34" s="35"/>
      <c r="T34" s="35"/>
    </row>
    <row r="35" spans="1:24" x14ac:dyDescent="0.2">
      <c r="A35" s="1" t="s">
        <v>2</v>
      </c>
      <c r="F35" s="70" t="s">
        <v>100</v>
      </c>
      <c r="G35" s="70"/>
      <c r="H35" s="70"/>
      <c r="I35" s="70"/>
      <c r="J35" s="70"/>
      <c r="K35" s="70"/>
      <c r="L35" s="70"/>
      <c r="U35" s="1" t="s">
        <v>13</v>
      </c>
      <c r="V35" s="1" t="s">
        <v>17</v>
      </c>
      <c r="W35" s="1" t="s">
        <v>101</v>
      </c>
      <c r="X35" s="1" t="s">
        <v>100</v>
      </c>
    </row>
    <row r="36" spans="1:24" x14ac:dyDescent="0.2">
      <c r="F36" s="35"/>
      <c r="G36" s="35"/>
      <c r="H36" s="35"/>
      <c r="I36" s="35"/>
      <c r="J36" s="35"/>
      <c r="K36" s="35"/>
      <c r="L36" s="35"/>
    </row>
    <row r="37" spans="1:24" ht="18.75" x14ac:dyDescent="0.35">
      <c r="A37" s="1" t="s">
        <v>7</v>
      </c>
      <c r="F37" s="1" t="s">
        <v>106</v>
      </c>
      <c r="J37" s="34"/>
      <c r="K37" s="74" t="s">
        <v>125</v>
      </c>
      <c r="L37" s="74"/>
      <c r="M37" s="74"/>
      <c r="N37" s="74"/>
      <c r="O37" s="74"/>
      <c r="P37" s="74"/>
      <c r="Q37" s="74"/>
      <c r="R37" s="74"/>
      <c r="S37" s="74"/>
      <c r="T37" s="74"/>
      <c r="U37" s="36" t="e">
        <f>IF(F35="Neubau",1.2,IF(F35="Erneuerung",1.6,(#REF!*1.2+#REF!*1.6)/SUM(#REF!)))</f>
        <v>#REF!</v>
      </c>
      <c r="V37" s="36" t="e">
        <f>IF(F35="Neubau",0.8,IF(F35="Erneuerung",1.6,(#REF!*0.8+#REF!*1.6)/SUM(#REF!)))</f>
        <v>#REF!</v>
      </c>
      <c r="W37" s="36" t="e">
        <f>IF(F35="Neubau",0.8,IF(F35="Erneuerung",1.6,(#REF!*0.8+#REF!*1.6)/SUM(#REF!)))</f>
        <v>#REF!</v>
      </c>
      <c r="X37" s="36" t="s">
        <v>99</v>
      </c>
    </row>
    <row r="38" spans="1:24" ht="18.75" x14ac:dyDescent="0.35">
      <c r="F38" s="1" t="s">
        <v>107</v>
      </c>
      <c r="K38" s="71" t="s">
        <v>125</v>
      </c>
      <c r="L38" s="71"/>
      <c r="M38" s="71"/>
      <c r="N38" s="71"/>
      <c r="O38" s="71"/>
      <c r="P38" s="71"/>
      <c r="Q38" s="71"/>
      <c r="R38" s="71"/>
      <c r="S38" s="71"/>
      <c r="T38" s="71"/>
    </row>
    <row r="39" spans="1:24" x14ac:dyDescent="0.2">
      <c r="F39" s="1" t="s">
        <v>9</v>
      </c>
      <c r="K39" s="73" t="s">
        <v>125</v>
      </c>
      <c r="L39" s="73"/>
      <c r="M39" s="73"/>
      <c r="N39" s="73"/>
      <c r="O39" s="73"/>
      <c r="P39" s="73"/>
      <c r="Q39" s="73"/>
      <c r="R39" s="73"/>
      <c r="S39" s="73"/>
      <c r="T39" s="73"/>
    </row>
    <row r="40" spans="1:24" x14ac:dyDescent="0.2">
      <c r="M40" s="4"/>
    </row>
    <row r="41" spans="1:24" x14ac:dyDescent="0.2">
      <c r="A41" s="1" t="s">
        <v>10</v>
      </c>
      <c r="F41" s="1" t="s">
        <v>12</v>
      </c>
      <c r="M41" s="4"/>
      <c r="O41" s="1" t="s">
        <v>11</v>
      </c>
    </row>
    <row r="42" spans="1:24" x14ac:dyDescent="0.2">
      <c r="M42" s="4"/>
    </row>
    <row r="43" spans="1:24" x14ac:dyDescent="0.2">
      <c r="M43" s="4"/>
    </row>
    <row r="46" spans="1:24" x14ac:dyDescent="0.2">
      <c r="F46" s="70"/>
      <c r="G46" s="70"/>
      <c r="H46" s="70"/>
      <c r="I46" s="70"/>
      <c r="J46" s="70"/>
      <c r="K46" s="70"/>
      <c r="L46" s="70"/>
      <c r="O46" s="70"/>
      <c r="P46" s="70"/>
      <c r="Q46" s="70"/>
      <c r="R46" s="70"/>
      <c r="S46" s="70"/>
      <c r="T46" s="70"/>
    </row>
  </sheetData>
  <sheetProtection algorithmName="SHA-512" hashValue="kcieKMp6o4UFr1h/GvL2/ZNHv7awTEsf6o+zIi1Q7htf/Oh+PirdE29Mcj+O7kHnqmzmq+4+mTtGbpjT63Yt8Q==" saltValue="RozDzbYb3RZaW2I650WKwA==" spinCount="100000" sheet="1" objects="1" scenarios="1"/>
  <mergeCells count="21">
    <mergeCell ref="F46:L46"/>
    <mergeCell ref="O46:T46"/>
    <mergeCell ref="K38:T38"/>
    <mergeCell ref="F23:T23"/>
    <mergeCell ref="F10:T10"/>
    <mergeCell ref="F11:T11"/>
    <mergeCell ref="F12:T12"/>
    <mergeCell ref="F13:T13"/>
    <mergeCell ref="F15:T15"/>
    <mergeCell ref="F21:T21"/>
    <mergeCell ref="F22:T22"/>
    <mergeCell ref="K39:T39"/>
    <mergeCell ref="K37:T37"/>
    <mergeCell ref="F33:I33"/>
    <mergeCell ref="F35:L35"/>
    <mergeCell ref="F24:T24"/>
    <mergeCell ref="F26:T26"/>
    <mergeCell ref="F27:T27"/>
    <mergeCell ref="F28:T28"/>
    <mergeCell ref="F29:T29"/>
    <mergeCell ref="F31:T31"/>
  </mergeCells>
  <dataValidations disablePrompts="1" count="2">
    <dataValidation type="list" allowBlank="1" showInputMessage="1" showErrorMessage="1" sqref="V33:X33 F33" xr:uid="{00000000-0002-0000-0000-000000000000}">
      <formula1>$U$33:$X$33</formula1>
    </dataValidation>
    <dataValidation type="list" allowBlank="1" showInputMessage="1" showErrorMessage="1" sqref="F35" xr:uid="{00000000-0002-0000-0000-000001000000}">
      <formula1>$U$35:$X$35</formula1>
    </dataValidation>
  </dataValidation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141</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nW+ufMZM0VWHNjKxy/rgF+kZ6nMauoNXNcP74nEfpJnnwjyAFNVX2y56qvAqrLbM8+veQ7pKpK/0PA7qKmdQ8Q==" saltValue="IuX5YgBcj1P5P3EsvGYfvg=="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T82"/>
  <sheetViews>
    <sheetView view="pageLayout" topLeftCell="A25"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140</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4FxSpfuK655EGgH2b7MwPG5MWHPUfpobGNoCtoK7eTPzLnTRAW3wMnmpLBiX1p+SZ+Z1aKv7aor4IxTZT++ulg==" saltValue="XZwYhJbb2hDWL2SNPY0/PA=="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T82"/>
  <sheetViews>
    <sheetView view="pageLayout" topLeftCell="A28"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139</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cmQsWEmqKnYlFJqX5EpFfZLUkl0pqDvqGRoijgrqek7TgaHG9V9Gg0p+XYyWOpFp2+yL4mpTzmH+6RDD5l30uA==" saltValue="Y158VpOwLwoW1Nt4M93wrw=="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T82"/>
  <sheetViews>
    <sheetView view="pageLayout" topLeftCell="A19"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151</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Ndf4BsrTsN/kx1lpaRRlhl+fJanfk6t35GQSCl3pVHRESowKgMu8+uLk1qcBjajT5bHlVaan73xc6k0MBMn1Qg==" saltValue="/ITW7+atL3rLrg3Bw87gR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152</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nDGeFpUTeAsKZWUkaQwjB14VFi1BxPWrSO+/n5GufM65ZSAvzoWMkce5AJg5haUPkKY7Yc5yu4OVXIlkBbM8dQ==" saltValue="L7Bov6cCY3okXCrI4Xxu2Q=="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T82"/>
  <sheetViews>
    <sheetView view="pageLayout"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153</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WJm2WhFqshmNCsI88187zwEJ0NUuDzzBoOk6FjE9YEVUIyo+D88i7EgNx5ltepOt1Pwi7b7S4smaFo7v87qbqA==" saltValue="hXoIC9Bg4q/Gygm2ZRH3S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T82"/>
  <sheetViews>
    <sheetView view="pageLayout" topLeftCell="A19"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154</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qcY1wvbu27oKgIeCNnnRFv+tZOMmBks0+rJ7zs/p0zhBAW/0DppT5CkJbCWatYl13b3GwnAHeJCVgIw302duwA==" saltValue="5HmXmEpKS7khunVDyVh/rg=="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T82"/>
  <sheetViews>
    <sheetView view="pageLayout" topLeftCell="A19"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155</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2Gwd5jCYKubVfjsrmrw81iQqucewMawpotccEVcPrFV3oT7dryrQH4T8wxHnSb3MxPfJbFn5yoksWnVaxu08uw==" saltValue="d0jtMmx/Z8huGEBUUxBmCA=="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150</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ZVWEsNN0I3lvRisosj+nTWcj0GnLuJ4wpk0A3z5d88bzCKDkiQUH7G79UwbB0HYmePnGqPRgfvSkQJ0qul1atg==" saltValue="GDeyoit9HZIghhlbbErbh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59999389629810485"/>
  </sheetPr>
  <dimension ref="A1:T82"/>
  <sheetViews>
    <sheetView view="pageLayout" topLeftCell="A28"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156</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kL/GUndPxTTWJE88Nm54nQDIesRW0qh/tOF6TVXF46kf0rV4h8l1Htg29DGR6wllgYqFEq74xyQStx/MXHvdFA==" saltValue="2wzOiRoBO4M0rcRhxhm/k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R27"/>
  <sheetViews>
    <sheetView view="pageLayout" zoomScale="85" zoomScaleNormal="100" zoomScalePageLayoutView="85" workbookViewId="0">
      <selection activeCell="M6" sqref="M6"/>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6" style="1" bestFit="1" customWidth="1"/>
    <col min="8" max="8" width="10.140625" style="1" bestFit="1" customWidth="1"/>
    <col min="9" max="9" width="8.28515625" style="1" bestFit="1" customWidth="1"/>
    <col min="10" max="10" width="8.28515625" style="1" customWidth="1"/>
    <col min="11" max="11" width="8.28515625" style="1" bestFit="1" customWidth="1"/>
    <col min="12" max="12" width="8.28515625" style="1" customWidth="1"/>
    <col min="13" max="13" width="6.28515625" style="1" bestFit="1" customWidth="1"/>
    <col min="14" max="14" width="4.28515625" style="1" customWidth="1"/>
    <col min="15" max="17" width="9.5703125" style="1" hidden="1" customWidth="1"/>
    <col min="18" max="18" width="7.28515625" style="1" hidden="1" customWidth="1"/>
    <col min="19" max="25" width="4.28515625" style="1" customWidth="1"/>
    <col min="26" max="30" width="0" style="1" hidden="1" customWidth="1"/>
    <col min="31" max="16384" width="11.42578125" style="1"/>
  </cols>
  <sheetData>
    <row r="1" spans="1:18" ht="22.5" customHeight="1" x14ac:dyDescent="0.3">
      <c r="A1" s="80" t="s">
        <v>126</v>
      </c>
      <c r="B1" s="80"/>
      <c r="C1" s="80"/>
      <c r="D1" s="80"/>
      <c r="E1" s="80"/>
      <c r="F1" s="80"/>
      <c r="G1" s="80"/>
      <c r="H1" s="80"/>
      <c r="I1" s="80"/>
      <c r="J1" s="80"/>
      <c r="K1" s="80"/>
      <c r="L1" s="66"/>
    </row>
    <row r="3" spans="1:18" ht="18" customHeight="1" x14ac:dyDescent="0.2">
      <c r="A3" s="76" t="s">
        <v>127</v>
      </c>
      <c r="B3" s="77"/>
      <c r="C3" s="75" t="s">
        <v>148</v>
      </c>
      <c r="D3" s="75"/>
      <c r="E3" s="75" t="s">
        <v>149</v>
      </c>
      <c r="F3" s="75"/>
      <c r="G3" s="59" t="s">
        <v>135</v>
      </c>
      <c r="H3" s="59" t="s">
        <v>136</v>
      </c>
      <c r="I3" s="65" t="s">
        <v>133</v>
      </c>
      <c r="J3" s="65" t="s">
        <v>133</v>
      </c>
      <c r="K3" s="59" t="s">
        <v>133</v>
      </c>
      <c r="L3" s="65" t="s">
        <v>182</v>
      </c>
      <c r="M3" s="65" t="s">
        <v>137</v>
      </c>
      <c r="N3" s="22"/>
    </row>
    <row r="4" spans="1:18" ht="18" customHeight="1" x14ac:dyDescent="0.2">
      <c r="A4" s="67"/>
      <c r="B4" s="68"/>
      <c r="C4" s="54" t="s">
        <v>178</v>
      </c>
      <c r="D4" s="54" t="s">
        <v>179</v>
      </c>
      <c r="E4" s="54" t="s">
        <v>178</v>
      </c>
      <c r="F4" s="54" t="s">
        <v>179</v>
      </c>
      <c r="G4" s="54"/>
      <c r="H4" s="54"/>
      <c r="I4" s="54" t="s">
        <v>178</v>
      </c>
      <c r="J4" s="54" t="s">
        <v>179</v>
      </c>
      <c r="K4" s="54"/>
      <c r="L4" s="54"/>
      <c r="M4" s="54"/>
      <c r="N4" s="22"/>
    </row>
    <row r="5" spans="1:18" ht="18" customHeight="1" x14ac:dyDescent="0.2">
      <c r="A5" s="78"/>
      <c r="B5" s="79"/>
      <c r="C5" s="54" t="s">
        <v>180</v>
      </c>
      <c r="D5" s="54" t="s">
        <v>180</v>
      </c>
      <c r="E5" s="54" t="s">
        <v>180</v>
      </c>
      <c r="F5" s="54" t="s">
        <v>180</v>
      </c>
      <c r="G5" s="54" t="s">
        <v>181</v>
      </c>
      <c r="H5" s="54" t="s">
        <v>134</v>
      </c>
      <c r="I5" s="54" t="s">
        <v>128</v>
      </c>
      <c r="J5" s="54" t="s">
        <v>128</v>
      </c>
      <c r="K5" s="54" t="s">
        <v>128</v>
      </c>
      <c r="L5" s="54" t="s">
        <v>128</v>
      </c>
      <c r="M5" s="55"/>
      <c r="N5" s="22"/>
      <c r="O5" s="1" t="s">
        <v>129</v>
      </c>
      <c r="P5" s="1" t="s">
        <v>130</v>
      </c>
      <c r="Q5" s="1" t="s">
        <v>131</v>
      </c>
      <c r="R5" s="1" t="s">
        <v>132</v>
      </c>
    </row>
    <row r="6" spans="1:18" ht="18" customHeight="1" x14ac:dyDescent="0.2">
      <c r="A6" s="56">
        <v>1</v>
      </c>
      <c r="B6" s="53" t="str">
        <f>IF('Zone 1'!F$1=""," ",'Zone 1'!$F$1)</f>
        <v xml:space="preserve"> </v>
      </c>
      <c r="C6" s="57" t="str">
        <f>IF(B6=" "," ",'Zone 1'!$F$36)</f>
        <v xml:space="preserve"> </v>
      </c>
      <c r="D6" s="57" t="str">
        <f>IF(B6=" "," ",'Zone 1'!$K$36)</f>
        <v xml:space="preserve"> </v>
      </c>
      <c r="E6" s="57" t="str">
        <f>IF(B6=" "," ",'Zone 1'!$F$38)</f>
        <v xml:space="preserve"> </v>
      </c>
      <c r="F6" s="57" t="str">
        <f>IF(B6=" "," ",('Zone 1'!$K$38))</f>
        <v xml:space="preserve"> </v>
      </c>
      <c r="G6" s="58" t="str">
        <f>IF(B6=" "," ",'Zone 1'!$P$30)</f>
        <v xml:space="preserve"> </v>
      </c>
      <c r="H6" s="58" t="str">
        <f>IF(B6=" "," ",'Zone 1'!$Q$42)</f>
        <v xml:space="preserve"> </v>
      </c>
      <c r="I6" s="62" t="str">
        <f>IF(B6=" "," ",ROUND(('Zone 1'!$F$40),1))</f>
        <v xml:space="preserve"> </v>
      </c>
      <c r="J6" s="62" t="str">
        <f>IF(B6=" "," ",ROUND(('Zone 1'!$K$40),1))</f>
        <v xml:space="preserve"> </v>
      </c>
      <c r="K6" s="62" t="str">
        <f>IF(B6=" "," ",ROUND(('Zone 1'!$P$40),1))</f>
        <v xml:space="preserve"> </v>
      </c>
      <c r="L6" s="62" t="str">
        <f>IF(B6=" "," ",(IF(Nachweis!$F$33="Minergie",O6,IF(Nachweis!$F$33="Minergie-A",P6,IF(Nachweis!$F$33="Minergie-P",Q6,R6)))))</f>
        <v xml:space="preserve"> </v>
      </c>
      <c r="M6" s="60" t="str">
        <f>IF(B6=" "," ",(IF(K6&lt;=L6,"Ja","Nein")))</f>
        <v xml:space="preserve"> </v>
      </c>
      <c r="N6" s="50"/>
      <c r="O6" s="61" t="e">
        <f>IF(Nachweis!$F$35="Neubau",1.2,IF(Nachweis!$F$35="Erneuerung",1.6,IF(Nachweis!$F$35="Neubau / Erneuerung",R6,0)))</f>
        <v>#DIV/0!</v>
      </c>
      <c r="P6" s="61" t="e">
        <f>IF(Nachweis!$F$35="Neubau",0.8,IF(Nachweis!$F$35="Erneuerung",1.6,IF(Nachweis!$F$35="Neubau / Erneuerung",R6,0)))</f>
        <v>#DIV/0!</v>
      </c>
      <c r="Q6" s="61" t="e">
        <f>IF(Nachweis!$F$35="Neubau",0.8,IF(Nachweis!$F$35="Erneuerung",1.6,IF(Nachweis!$F$35="Neubau / Erneuerung",R6,0)))</f>
        <v>#DIV/0!</v>
      </c>
      <c r="R6" s="61" t="e">
        <f>ROUND((('Zone 1'!$F$28*0.8+'Zone 1'!$F$29*1.6)/('Zone 1'!$F$28+'Zone 1'!$F$29)),1)</f>
        <v>#DIV/0!</v>
      </c>
    </row>
    <row r="7" spans="1:18" ht="18" customHeight="1" x14ac:dyDescent="0.2">
      <c r="A7" s="56">
        <v>2</v>
      </c>
      <c r="B7" s="53" t="str">
        <f>IF('Zone 2'!F$1=""," ",'Zone 2'!$F$1)</f>
        <v xml:space="preserve"> </v>
      </c>
      <c r="C7" s="57" t="str">
        <f>IF(B7=" "," ",'Zone 2'!$F$36)</f>
        <v xml:space="preserve"> </v>
      </c>
      <c r="D7" s="57" t="str">
        <f>IF(B7=" "," ",'Zone 2'!$K$36)</f>
        <v xml:space="preserve"> </v>
      </c>
      <c r="E7" s="57" t="str">
        <f>IF(B7=" "," ",'Zone 2'!$F$38)</f>
        <v xml:space="preserve"> </v>
      </c>
      <c r="F7" s="57" t="str">
        <f>IF(B7=" "," ",'Zone 2'!$K$38)</f>
        <v xml:space="preserve"> </v>
      </c>
      <c r="G7" s="58" t="str">
        <f>IF(B7=" "," ",'Zone 2'!$P$30)</f>
        <v xml:space="preserve"> </v>
      </c>
      <c r="H7" s="58" t="str">
        <f>IF(B7=" "," ",'Zone 2'!$Q$42)</f>
        <v xml:space="preserve"> </v>
      </c>
      <c r="I7" s="62" t="str">
        <f>IF(B7=" "," ",ROUND(('Zone 2'!$F$40),1))</f>
        <v xml:space="preserve"> </v>
      </c>
      <c r="J7" s="62" t="str">
        <f>IF(B7=" "," ",ROUND(('Zone 2'!$K$40),1))</f>
        <v xml:space="preserve"> </v>
      </c>
      <c r="K7" s="62" t="str">
        <f>IF(B7=" "," ",ROUND(('Zone 2'!$P$40),1))</f>
        <v xml:space="preserve"> </v>
      </c>
      <c r="L7" s="62" t="str">
        <f>IF(B7=" "," ",(IF(Nachweis!$F$33="Minergie",O7,IF(Nachweis!$F$33="Minergie-A",P7,IF(Nachweis!$F$33="Minergie-P",Q7,R7)))))</f>
        <v xml:space="preserve"> </v>
      </c>
      <c r="M7" s="69" t="str">
        <f t="shared" ref="M7:M25" si="0">IF(B7=" "," ",(IF(K7&lt;=L7,"Ja","Nein")))</f>
        <v xml:space="preserve"> </v>
      </c>
      <c r="N7" s="50"/>
      <c r="O7" s="61" t="e">
        <f>IF(Nachweis!$F$35="Neubau",1.2,IF(Nachweis!$F$35="Erneuerung",1.6,IF(Nachweis!$F$35="Neubau / Erneuerung",R7,0)))</f>
        <v>#DIV/0!</v>
      </c>
      <c r="P7" s="61" t="e">
        <f>IF(Nachweis!$F$35="Neubau",0.8,IF(Nachweis!$F$35="Erneuerung",1.6,IF(Nachweis!$F$35="Neubau / Erneuerung",R7,0)))</f>
        <v>#DIV/0!</v>
      </c>
      <c r="Q7" s="61" t="e">
        <f>IF(Nachweis!$F$35="Neubau",0.8,IF(Nachweis!$F$35="Erneuerung",1.6,IF(Nachweis!$F$35="Neubau / Erneuerung",R7,0)))</f>
        <v>#DIV/0!</v>
      </c>
      <c r="R7" s="61" t="e">
        <f>ROUND((('Zone 2'!$F$28*0.8+'Zone 2'!$F$29*1.6)/('Zone 2'!$F$28+'Zone 2'!$F$29)),1)</f>
        <v>#DIV/0!</v>
      </c>
    </row>
    <row r="8" spans="1:18" ht="18" customHeight="1" x14ac:dyDescent="0.2">
      <c r="A8" s="56">
        <v>3</v>
      </c>
      <c r="B8" s="53" t="str">
        <f>IF('Zone 3'!F$1=""," ",'Zone 3'!$F$1)</f>
        <v xml:space="preserve"> </v>
      </c>
      <c r="C8" s="57" t="str">
        <f>IF(B8=" "," ",'Zone 3'!$F$36)</f>
        <v xml:space="preserve"> </v>
      </c>
      <c r="D8" s="57" t="str">
        <f>IF(B8=" "," ",'Zone 3'!$K$36)</f>
        <v xml:space="preserve"> </v>
      </c>
      <c r="E8" s="57" t="str">
        <f>IF(B8=" "," ",'Zone 3'!$F$38)</f>
        <v xml:space="preserve"> </v>
      </c>
      <c r="F8" s="57" t="str">
        <f>IF(B8=" "," ",'Zone 3'!$K$38)</f>
        <v xml:space="preserve"> </v>
      </c>
      <c r="G8" s="58" t="str">
        <f>IF(B8=" "," ",'Zone 3'!$P$30)</f>
        <v xml:space="preserve"> </v>
      </c>
      <c r="H8" s="58" t="str">
        <f>IF(B8=" "," ",'Zone 3'!$Q$42)</f>
        <v xml:space="preserve"> </v>
      </c>
      <c r="I8" s="62" t="str">
        <f>IF(B8=" "," ",ROUND(('Zone 3'!$F$40),1))</f>
        <v xml:space="preserve"> </v>
      </c>
      <c r="J8" s="62" t="str">
        <f>IF(B8=" "," ",ROUND(('Zone 3'!$K$40),1))</f>
        <v xml:space="preserve"> </v>
      </c>
      <c r="K8" s="62" t="str">
        <f>IF(B8=" "," ",ROUND(('Zone 3'!$P$40),1))</f>
        <v xml:space="preserve"> </v>
      </c>
      <c r="L8" s="62" t="str">
        <f>IF(B8=" "," ",(IF(Nachweis!$F$33="Minergie",O8,IF(Nachweis!$F$33="Minergie-A",P8,IF(Nachweis!$F$33="Minergie-P",Q8,R8)))))</f>
        <v xml:space="preserve"> </v>
      </c>
      <c r="M8" s="69" t="str">
        <f t="shared" si="0"/>
        <v xml:space="preserve"> </v>
      </c>
      <c r="N8" s="50"/>
      <c r="O8" s="61" t="e">
        <f>IF(Nachweis!$F$35="Neubau",1.2,IF(Nachweis!$F$35="Erneuerung",1.6,IF(Nachweis!$F$35="Neubau / Erneuerung",R8,0)))</f>
        <v>#DIV/0!</v>
      </c>
      <c r="P8" s="61" t="e">
        <f>IF(Nachweis!$F$35="Neubau",0.8,IF(Nachweis!$F$35="Erneuerung",1.6,IF(Nachweis!$F$35="Neubau / Erneuerung",R8,0)))</f>
        <v>#DIV/0!</v>
      </c>
      <c r="Q8" s="61" t="e">
        <f>IF(Nachweis!$F$35="Neubau",0.8,IF(Nachweis!$F$35="Erneuerung",1.6,IF(Nachweis!$F$35="Neubau / Erneuerung",R8,0)))</f>
        <v>#DIV/0!</v>
      </c>
      <c r="R8" s="61" t="e">
        <f>ROUND((('Zone 3'!$F$28*0.8+'Zone 3'!$F$29*1.6)/('Zone 3'!$F$28+'Zone 3'!$F$29)),1)</f>
        <v>#DIV/0!</v>
      </c>
    </row>
    <row r="9" spans="1:18" ht="18" customHeight="1" x14ac:dyDescent="0.2">
      <c r="A9" s="56">
        <v>4</v>
      </c>
      <c r="B9" s="53" t="str">
        <f>IF('Zone 4'!F$1=""," ",'Zone 4'!$F$1)</f>
        <v xml:space="preserve"> </v>
      </c>
      <c r="C9" s="57" t="str">
        <f>IF(B9=" "," ",'Zone 4'!$F$36)</f>
        <v xml:space="preserve"> </v>
      </c>
      <c r="D9" s="57" t="str">
        <f>IF(B9=" "," ",'Zone 4'!$K$36)</f>
        <v xml:space="preserve"> </v>
      </c>
      <c r="E9" s="57" t="str">
        <f>IF(B9=" "," ",'Zone 4'!$F$38)</f>
        <v xml:space="preserve"> </v>
      </c>
      <c r="F9" s="57" t="str">
        <f>IF(B9=" "," ",'Zone 4'!$K$38)</f>
        <v xml:space="preserve"> </v>
      </c>
      <c r="G9" s="58" t="str">
        <f>IF(B9=" "," ",'Zone 4'!$P$30)</f>
        <v xml:space="preserve"> </v>
      </c>
      <c r="H9" s="58" t="str">
        <f>IF(B9=" "," ",'Zone 4'!$Q$42)</f>
        <v xml:space="preserve"> </v>
      </c>
      <c r="I9" s="62" t="str">
        <f>IF(B9=" "," ",ROUND(('Zone 4'!$F$40),1))</f>
        <v xml:space="preserve"> </v>
      </c>
      <c r="J9" s="62" t="str">
        <f>IF(B9=" "," ",ROUND(('Zone 4'!$K$40),1))</f>
        <v xml:space="preserve"> </v>
      </c>
      <c r="K9" s="62" t="str">
        <f>IF(B9=" "," ",ROUND(('Zone 4'!$P$40),1))</f>
        <v xml:space="preserve"> </v>
      </c>
      <c r="L9" s="62" t="str">
        <f>IF(B9=" "," ",(IF(Nachweis!$F$33="Minergie",O9,IF(Nachweis!$F$33="Minergie-A",P9,IF(Nachweis!$F$33="Minergie-P",Q9,R9)))))</f>
        <v xml:space="preserve"> </v>
      </c>
      <c r="M9" s="69" t="str">
        <f t="shared" si="0"/>
        <v xml:space="preserve"> </v>
      </c>
      <c r="N9" s="50"/>
      <c r="O9" s="61" t="e">
        <f>IF(Nachweis!$F$35="Neubau",1.2,IF(Nachweis!$F$35="Erneuerung",1.6,IF(Nachweis!$F$35="Neubau / Erneuerung",R9,0)))</f>
        <v>#DIV/0!</v>
      </c>
      <c r="P9" s="61" t="e">
        <f>IF(Nachweis!$F$35="Neubau",0.8,IF(Nachweis!$F$35="Erneuerung",1.6,IF(Nachweis!$F$35="Neubau / Erneuerung",R9,0)))</f>
        <v>#DIV/0!</v>
      </c>
      <c r="Q9" s="61" t="e">
        <f>IF(Nachweis!$F$35="Neubau",0.8,IF(Nachweis!$F$35="Erneuerung",1.6,IF(Nachweis!$F$35="Neubau / Erneuerung",R9,0)))</f>
        <v>#DIV/0!</v>
      </c>
      <c r="R9" s="61" t="e">
        <f>ROUND((('Zone 4'!$F$28*0.8+'Zone 4'!$F$29*1.6)/('Zone 4'!$F$28+'Zone 4'!$F$29)),1)</f>
        <v>#DIV/0!</v>
      </c>
    </row>
    <row r="10" spans="1:18" ht="18" customHeight="1" x14ac:dyDescent="0.2">
      <c r="A10" s="56">
        <v>5</v>
      </c>
      <c r="B10" s="53" t="str">
        <f>IF('Zone 5'!F$1=""," ",'Zone 5'!$F$1)</f>
        <v xml:space="preserve"> </v>
      </c>
      <c r="C10" s="57" t="str">
        <f>IF(B10=" "," ",'Zone 5'!$F$36)</f>
        <v xml:space="preserve"> </v>
      </c>
      <c r="D10" s="57" t="str">
        <f>IF(B10=" "," ",'Zone 5'!$K$36)</f>
        <v xml:space="preserve"> </v>
      </c>
      <c r="E10" s="57" t="str">
        <f>IF(B10=" "," ",'Zone 5'!$F$38)</f>
        <v xml:space="preserve"> </v>
      </c>
      <c r="F10" s="57" t="str">
        <f>IF(B10=" "," ",'Zone 5'!$K$38)</f>
        <v xml:space="preserve"> </v>
      </c>
      <c r="G10" s="58" t="str">
        <f>IF(B10=" "," ",'Zone 5'!$P$30)</f>
        <v xml:space="preserve"> </v>
      </c>
      <c r="H10" s="58" t="str">
        <f>IF(B10=" "," ",'Zone 5'!$Q$42)</f>
        <v xml:space="preserve"> </v>
      </c>
      <c r="I10" s="62" t="str">
        <f>IF(B10=" "," ",ROUND(('Zone 5'!$F$40),1))</f>
        <v xml:space="preserve"> </v>
      </c>
      <c r="J10" s="62" t="str">
        <f>IF(B10=" "," ",ROUND(('Zone 5'!$K$40),1))</f>
        <v xml:space="preserve"> </v>
      </c>
      <c r="K10" s="62" t="str">
        <f>IF(B10=" "," ",ROUND(('Zone 5'!$P$40),1))</f>
        <v xml:space="preserve"> </v>
      </c>
      <c r="L10" s="62" t="str">
        <f>IF(B10=" "," ",(IF(Nachweis!$F$33="Minergie",O10,IF(Nachweis!$F$33="Minergie-A",P10,IF(Nachweis!$F$33="Minergie-P",Q10,R10)))))</f>
        <v xml:space="preserve"> </v>
      </c>
      <c r="M10" s="69" t="str">
        <f t="shared" si="0"/>
        <v xml:space="preserve"> </v>
      </c>
      <c r="N10" s="50"/>
      <c r="O10" s="61" t="e">
        <f>IF(Nachweis!$F$35="Neubau",1.2,IF(Nachweis!$F$35="Erneuerung",1.6,IF(Nachweis!$F$35="Neubau / Erneuerung",R10,0)))</f>
        <v>#DIV/0!</v>
      </c>
      <c r="P10" s="61" t="e">
        <f>IF(Nachweis!$F$35="Neubau",0.8,IF(Nachweis!$F$35="Erneuerung",1.6,IF(Nachweis!$F$35="Neubau / Erneuerung",R10,0)))</f>
        <v>#DIV/0!</v>
      </c>
      <c r="Q10" s="61" t="e">
        <f>IF(Nachweis!$F$35="Neubau",0.8,IF(Nachweis!$F$35="Erneuerung",1.6,IF(Nachweis!$F$35="Neubau / Erneuerung",R10,0)))</f>
        <v>#DIV/0!</v>
      </c>
      <c r="R10" s="61" t="e">
        <f>ROUND((('Zone 5'!$F$28*0.8+'Zone 5'!$F$29*1.6)/('Zone 5'!$F$28+'Zone 5'!$F$29)),1)</f>
        <v>#DIV/0!</v>
      </c>
    </row>
    <row r="11" spans="1:18" ht="18" customHeight="1" x14ac:dyDescent="0.2">
      <c r="A11" s="56">
        <v>6</v>
      </c>
      <c r="B11" s="53" t="str">
        <f>IF('Zone 6'!F$1=""," ",'Zone 6'!$F$1)</f>
        <v xml:space="preserve"> </v>
      </c>
      <c r="C11" s="57" t="str">
        <f>IF(B11=" "," ",'Zone 6'!$F$36)</f>
        <v xml:space="preserve"> </v>
      </c>
      <c r="D11" s="57" t="str">
        <f>IF(B11=" "," ",'Zone 6'!$K$36)</f>
        <v xml:space="preserve"> </v>
      </c>
      <c r="E11" s="57" t="str">
        <f>IF(B11=" "," ",'Zone 6'!$F$38)</f>
        <v xml:space="preserve"> </v>
      </c>
      <c r="F11" s="57" t="str">
        <f>IF(B11=" "," ",'Zone 6'!$K$38)</f>
        <v xml:space="preserve"> </v>
      </c>
      <c r="G11" s="58" t="str">
        <f>IF(B11=" "," ",'Zone 6'!$P$30)</f>
        <v xml:space="preserve"> </v>
      </c>
      <c r="H11" s="58" t="str">
        <f>IF(B11=" "," ",'Zone 6'!$Q$42)</f>
        <v xml:space="preserve"> </v>
      </c>
      <c r="I11" s="62" t="str">
        <f>IF(B11=" "," ",ROUND(('Zone 6'!$F$40),1))</f>
        <v xml:space="preserve"> </v>
      </c>
      <c r="J11" s="62" t="str">
        <f>IF(B11=" "," ",ROUND(('Zone 6'!$K$40),1))</f>
        <v xml:space="preserve"> </v>
      </c>
      <c r="K11" s="62" t="str">
        <f>IF(B11=" "," ",ROUND(('Zone 6'!$P$40),1))</f>
        <v xml:space="preserve"> </v>
      </c>
      <c r="L11" s="62" t="str">
        <f>IF(B11=" "," ",(IF(Nachweis!$F$33="Minergie",O11,IF(Nachweis!$F$33="Minergie-A",P11,IF(Nachweis!$F$33="Minergie-P",Q11,R11)))))</f>
        <v xml:space="preserve"> </v>
      </c>
      <c r="M11" s="69" t="str">
        <f t="shared" si="0"/>
        <v xml:space="preserve"> </v>
      </c>
      <c r="N11" s="50"/>
      <c r="O11" s="61" t="e">
        <f>IF(Nachweis!$F$35="Neubau",1.2,IF(Nachweis!$F$35="Erneuerung",1.6,IF(Nachweis!$F$35="Neubau / Erneuerung",R11,0)))</f>
        <v>#DIV/0!</v>
      </c>
      <c r="P11" s="61" t="e">
        <f>IF(Nachweis!$F$35="Neubau",0.8,IF(Nachweis!$F$35="Erneuerung",1.6,IF(Nachweis!$F$35="Neubau / Erneuerung",R11,0)))</f>
        <v>#DIV/0!</v>
      </c>
      <c r="Q11" s="61" t="e">
        <f>IF(Nachweis!$F$35="Neubau",0.8,IF(Nachweis!$F$35="Erneuerung",1.6,IF(Nachweis!$F$35="Neubau / Erneuerung",R11,0)))</f>
        <v>#DIV/0!</v>
      </c>
      <c r="R11" s="61" t="e">
        <f>ROUND((('Zone 6'!$F$28*0.8+'Zone 6'!$F$29*1.6)/('Zone 6'!$F$28+'Zone 6'!$F$29)),1)</f>
        <v>#DIV/0!</v>
      </c>
    </row>
    <row r="12" spans="1:18" ht="18" customHeight="1" x14ac:dyDescent="0.2">
      <c r="A12" s="56">
        <v>7</v>
      </c>
      <c r="B12" s="53" t="str">
        <f>IF('Zone 7'!F$1=""," ",'Zone 7'!$F$1)</f>
        <v xml:space="preserve"> </v>
      </c>
      <c r="C12" s="57" t="str">
        <f>IF(B12=" "," ",'Zone 7'!$F$36)</f>
        <v xml:space="preserve"> </v>
      </c>
      <c r="D12" s="57" t="str">
        <f>IF(B12=" "," ",'Zone 7'!$K$36)</f>
        <v xml:space="preserve"> </v>
      </c>
      <c r="E12" s="57" t="str">
        <f>IF(B12=" "," ",'Zone 7'!$F$38)</f>
        <v xml:space="preserve"> </v>
      </c>
      <c r="F12" s="57" t="str">
        <f>IF(B12=" "," ",'Zone 7'!$K$38)</f>
        <v xml:space="preserve"> </v>
      </c>
      <c r="G12" s="58" t="str">
        <f>IF(B12=" "," ",'Zone 7'!$P$30)</f>
        <v xml:space="preserve"> </v>
      </c>
      <c r="H12" s="58" t="str">
        <f>IF(B12=" "," ",'Zone 7'!$Q$42)</f>
        <v xml:space="preserve"> </v>
      </c>
      <c r="I12" s="62" t="str">
        <f>IF(B12=" "," ",ROUND(('Zone 7'!$F$40),1))</f>
        <v xml:space="preserve"> </v>
      </c>
      <c r="J12" s="62" t="str">
        <f>IF(B12=" "," ",ROUND(('Zone 7'!$K$40),1))</f>
        <v xml:space="preserve"> </v>
      </c>
      <c r="K12" s="62" t="str">
        <f>IF(B12=" "," ",ROUND(('Zone 7'!$P$40),1))</f>
        <v xml:space="preserve"> </v>
      </c>
      <c r="L12" s="62" t="str">
        <f>IF(B12=" "," ",(IF(Nachweis!$F$33="Minergie",O12,IF(Nachweis!$F$33="Minergie-A",P12,IF(Nachweis!$F$33="Minergie-P",Q12,R12)))))</f>
        <v xml:space="preserve"> </v>
      </c>
      <c r="M12" s="69" t="str">
        <f t="shared" si="0"/>
        <v xml:space="preserve"> </v>
      </c>
      <c r="N12" s="50"/>
      <c r="O12" s="61" t="e">
        <f>IF(Nachweis!$F$35="Neubau",1.2,IF(Nachweis!$F$35="Erneuerung",1.6,IF(Nachweis!$F$35="Neubau / Erneuerung",R12,0)))</f>
        <v>#DIV/0!</v>
      </c>
      <c r="P12" s="61" t="e">
        <f>IF(Nachweis!$F$35="Neubau",0.8,IF(Nachweis!$F$35="Erneuerung",1.6,IF(Nachweis!$F$35="Neubau / Erneuerung",R12,0)))</f>
        <v>#DIV/0!</v>
      </c>
      <c r="Q12" s="61" t="e">
        <f>IF(Nachweis!$F$35="Neubau",0.8,IF(Nachweis!$F$35="Erneuerung",1.6,IF(Nachweis!$F$35="Neubau / Erneuerung",R12,0)))</f>
        <v>#DIV/0!</v>
      </c>
      <c r="R12" s="61" t="e">
        <f>ROUND((('Zone 7'!$F$28*0.8+'Zone 7'!$F$29*1.6)/('Zone 7'!$F$28+'Zone 7'!$F$29)),1)</f>
        <v>#DIV/0!</v>
      </c>
    </row>
    <row r="13" spans="1:18" ht="18" customHeight="1" x14ac:dyDescent="0.2">
      <c r="A13" s="56">
        <v>8</v>
      </c>
      <c r="B13" s="53" t="str">
        <f>IF('Zone 8'!F$1=""," ",'Zone 8'!$F$1)</f>
        <v xml:space="preserve"> </v>
      </c>
      <c r="C13" s="57" t="str">
        <f>IF(B13=" "," ",'Zone 8'!$F$36)</f>
        <v xml:space="preserve"> </v>
      </c>
      <c r="D13" s="57" t="str">
        <f>IF(B13=" "," ",'Zone 8'!$K$36)</f>
        <v xml:space="preserve"> </v>
      </c>
      <c r="E13" s="57" t="str">
        <f>IF(B13=" "," ",'Zone 8'!$F$38)</f>
        <v xml:space="preserve"> </v>
      </c>
      <c r="F13" s="57" t="str">
        <f>IF(B13=" "," ",'Zone 8'!$K$38)</f>
        <v xml:space="preserve"> </v>
      </c>
      <c r="G13" s="58" t="str">
        <f>IF(B13=" "," ",'Zone 8'!$P$30)</f>
        <v xml:space="preserve"> </v>
      </c>
      <c r="H13" s="58" t="str">
        <f>IF(B13=" "," ",'Zone 8'!$Q$42)</f>
        <v xml:space="preserve"> </v>
      </c>
      <c r="I13" s="62" t="str">
        <f>IF(B13=" "," ",ROUND(('Zone 8'!$F$40),1))</f>
        <v xml:space="preserve"> </v>
      </c>
      <c r="J13" s="62" t="str">
        <f>IF(B13=" "," ",ROUND(('Zone 8'!$K$40),1))</f>
        <v xml:space="preserve"> </v>
      </c>
      <c r="K13" s="62" t="str">
        <f>IF(B13=" "," ",ROUND(('Zone 8'!$P$40),1))</f>
        <v xml:space="preserve"> </v>
      </c>
      <c r="L13" s="62" t="str">
        <f>IF(B13=" "," ",(IF(Nachweis!$F$33="Minergie",O13,IF(Nachweis!$F$33="Minergie-A",P13,IF(Nachweis!$F$33="Minergie-P",Q13,R13)))))</f>
        <v xml:space="preserve"> </v>
      </c>
      <c r="M13" s="69" t="str">
        <f t="shared" si="0"/>
        <v xml:space="preserve"> </v>
      </c>
      <c r="N13" s="50"/>
      <c r="O13" s="61" t="e">
        <f>IF(Nachweis!$F$35="Neubau",1.2,IF(Nachweis!$F$35="Erneuerung",1.6,IF(Nachweis!$F$35="Neubau / Erneuerung",R13,0)))</f>
        <v>#DIV/0!</v>
      </c>
      <c r="P13" s="61" t="e">
        <f>IF(Nachweis!$F$35="Neubau",0.8,IF(Nachweis!$F$35="Erneuerung",1.6,IF(Nachweis!$F$35="Neubau / Erneuerung",R13,0)))</f>
        <v>#DIV/0!</v>
      </c>
      <c r="Q13" s="61" t="e">
        <f>IF(Nachweis!$F$35="Neubau",0.8,IF(Nachweis!$F$35="Erneuerung",1.6,IF(Nachweis!$F$35="Neubau / Erneuerung",R13,0)))</f>
        <v>#DIV/0!</v>
      </c>
      <c r="R13" s="61" t="e">
        <f>ROUND((('Zone 8'!$F$28*0.8+'Zone 8'!$F$29*1.6)/('Zone 8'!$F$28+'Zone 8'!$F$29)),1)</f>
        <v>#DIV/0!</v>
      </c>
    </row>
    <row r="14" spans="1:18" ht="18" customHeight="1" x14ac:dyDescent="0.2">
      <c r="A14" s="56">
        <v>9</v>
      </c>
      <c r="B14" s="53" t="str">
        <f>IF('Zone 9'!F$1=""," ",'Zone 9'!$F$1)</f>
        <v xml:space="preserve"> </v>
      </c>
      <c r="C14" s="57" t="str">
        <f>IF(B14=" "," ",'Zone 9'!$F$36)</f>
        <v xml:space="preserve"> </v>
      </c>
      <c r="D14" s="57" t="str">
        <f>IF(B14=" "," ",'Zone 9'!$K$36)</f>
        <v xml:space="preserve"> </v>
      </c>
      <c r="E14" s="57" t="str">
        <f>IF(B14=" "," ",'Zone 9'!$F$38)</f>
        <v xml:space="preserve"> </v>
      </c>
      <c r="F14" s="57" t="str">
        <f>IF(B14=" "," ",'Zone 9'!$K$38)</f>
        <v xml:space="preserve"> </v>
      </c>
      <c r="G14" s="58" t="str">
        <f>IF(B14=" "," ",'Zone 9'!$P$30)</f>
        <v xml:space="preserve"> </v>
      </c>
      <c r="H14" s="58" t="str">
        <f>IF(B14=" "," ",'Zone 9'!$Q$42)</f>
        <v xml:space="preserve"> </v>
      </c>
      <c r="I14" s="62" t="str">
        <f>IF(B14=" "," ",ROUND(('Zone 9'!$F$40),1))</f>
        <v xml:space="preserve"> </v>
      </c>
      <c r="J14" s="62" t="str">
        <f>IF(B14=" "," ",ROUND(('Zone 9'!$K$40),1))</f>
        <v xml:space="preserve"> </v>
      </c>
      <c r="K14" s="62" t="str">
        <f>IF(B14=" "," ",ROUND(('Zone 9'!$P$40),1))</f>
        <v xml:space="preserve"> </v>
      </c>
      <c r="L14" s="62" t="str">
        <f>IF(B14=" "," ",(IF(Nachweis!$F$33="Minergie",O14,IF(Nachweis!$F$33="Minergie-A",P14,IF(Nachweis!$F$33="Minergie-P",Q14,R14)))))</f>
        <v xml:space="preserve"> </v>
      </c>
      <c r="M14" s="69" t="str">
        <f t="shared" si="0"/>
        <v xml:space="preserve"> </v>
      </c>
      <c r="N14" s="50"/>
      <c r="O14" s="61" t="e">
        <f>IF(Nachweis!$F$35="Neubau",1.2,IF(Nachweis!$F$35="Erneuerung",1.6,IF(Nachweis!$F$35="Neubau / Erneuerung",R14,0)))</f>
        <v>#DIV/0!</v>
      </c>
      <c r="P14" s="61" t="e">
        <f>IF(Nachweis!$F$35="Neubau",0.8,IF(Nachweis!$F$35="Erneuerung",1.6,IF(Nachweis!$F$35="Neubau / Erneuerung",R14,0)))</f>
        <v>#DIV/0!</v>
      </c>
      <c r="Q14" s="61" t="e">
        <f>IF(Nachweis!$F$35="Neubau",0.8,IF(Nachweis!$F$35="Erneuerung",1.6,IF(Nachweis!$F$35="Neubau / Erneuerung",R14,0)))</f>
        <v>#DIV/0!</v>
      </c>
      <c r="R14" s="61" t="e">
        <f>ROUND((('Zone 9'!$F$28*0.8+'Zone 9'!$F$29*1.6)/('Zone 9'!$F$28+'Zone 9'!$F$29)),1)</f>
        <v>#DIV/0!</v>
      </c>
    </row>
    <row r="15" spans="1:18" ht="18" customHeight="1" x14ac:dyDescent="0.2">
      <c r="A15" s="56">
        <v>10</v>
      </c>
      <c r="B15" s="53" t="str">
        <f>IF('Zone 10'!F$1=""," ",'Zone 10'!$F$1)</f>
        <v xml:space="preserve"> </v>
      </c>
      <c r="C15" s="57" t="str">
        <f>IF(B15=" "," ",'Zone 10'!$F$36)</f>
        <v xml:space="preserve"> </v>
      </c>
      <c r="D15" s="57" t="str">
        <f>IF(B15=" "," ",'Zone 10'!$K$36)</f>
        <v xml:space="preserve"> </v>
      </c>
      <c r="E15" s="57" t="str">
        <f>IF(B15=" "," ",'Zone 10'!$F$38)</f>
        <v xml:space="preserve"> </v>
      </c>
      <c r="F15" s="57" t="str">
        <f>IF(B15=" "," ",'Zone 10'!$K$38)</f>
        <v xml:space="preserve"> </v>
      </c>
      <c r="G15" s="58" t="str">
        <f>IF(B15=" "," ",'Zone 10'!$P$30)</f>
        <v xml:space="preserve"> </v>
      </c>
      <c r="H15" s="58" t="str">
        <f>IF(B15=" "," ",'Zone 10'!$Q$42)</f>
        <v xml:space="preserve"> </v>
      </c>
      <c r="I15" s="62" t="str">
        <f>IF(B15=" "," ",ROUND(('Zone 10'!$F$40),1))</f>
        <v xml:space="preserve"> </v>
      </c>
      <c r="J15" s="62" t="str">
        <f>IF(B15=" "," ",ROUND(('Zone 10'!$K$40),1))</f>
        <v xml:space="preserve"> </v>
      </c>
      <c r="K15" s="62" t="str">
        <f>IF(B15=" "," ",ROUND(('Zone 10'!$P$40),1))</f>
        <v xml:space="preserve"> </v>
      </c>
      <c r="L15" s="62" t="str">
        <f>IF(B15=" "," ",(IF(Nachweis!$F$33="Minergie",O15,IF(Nachweis!$F$33="Minergie-A",P15,IF(Nachweis!$F$33="Minergie-P",Q15,R15)))))</f>
        <v xml:space="preserve"> </v>
      </c>
      <c r="M15" s="69" t="str">
        <f t="shared" si="0"/>
        <v xml:space="preserve"> </v>
      </c>
      <c r="N15" s="50"/>
      <c r="O15" s="61" t="e">
        <f>IF(Nachweis!$F$35="Neubau",1.2,IF(Nachweis!$F$35="Erneuerung",1.6,IF(Nachweis!$F$35="Neubau / Erneuerung",R15,0)))</f>
        <v>#DIV/0!</v>
      </c>
      <c r="P15" s="61" t="e">
        <f>IF(Nachweis!$F$35="Neubau",0.8,IF(Nachweis!$F$35="Erneuerung",1.6,IF(Nachweis!$F$35="Neubau / Erneuerung",R15,0)))</f>
        <v>#DIV/0!</v>
      </c>
      <c r="Q15" s="61" t="e">
        <f>IF(Nachweis!$F$35="Neubau",0.8,IF(Nachweis!$F$35="Erneuerung",1.6,IF(Nachweis!$F$35="Neubau / Erneuerung",R15,0)))</f>
        <v>#DIV/0!</v>
      </c>
      <c r="R15" s="61" t="e">
        <f>ROUND((('Zone 10'!$F$28*0.8+'Zone 10'!$F$29*1.6)/('Zone 10'!$F$28+'Zone 10'!$F$29)),1)</f>
        <v>#DIV/0!</v>
      </c>
    </row>
    <row r="16" spans="1:18" ht="18" customHeight="1" x14ac:dyDescent="0.2">
      <c r="A16" s="56">
        <v>11</v>
      </c>
      <c r="B16" s="53" t="str">
        <f>IF('Zone 11'!F$1=""," ",'Zone 11'!$F$1)</f>
        <v xml:space="preserve"> </v>
      </c>
      <c r="C16" s="57" t="str">
        <f>IF(B16=" "," ",'Zone 11'!$F$36)</f>
        <v xml:space="preserve"> </v>
      </c>
      <c r="D16" s="57" t="str">
        <f>IF(B16=" "," ",'Zone 11'!$K$36)</f>
        <v xml:space="preserve"> </v>
      </c>
      <c r="E16" s="57" t="str">
        <f>IF(B16=" "," ",'Zone 11'!$F$38)</f>
        <v xml:space="preserve"> </v>
      </c>
      <c r="F16" s="57" t="str">
        <f>IF(B16=" "," ",'Zone 11'!$K$38)</f>
        <v xml:space="preserve"> </v>
      </c>
      <c r="G16" s="58" t="str">
        <f>IF(B16=" "," ",'Zone 11'!$P$30)</f>
        <v xml:space="preserve"> </v>
      </c>
      <c r="H16" s="58" t="str">
        <f>IF(B16=" "," ",'Zone 11'!$Q$42)</f>
        <v xml:space="preserve"> </v>
      </c>
      <c r="I16" s="62" t="str">
        <f>IF(B16=" "," ",ROUND(('Zone 11'!$F$40),1))</f>
        <v xml:space="preserve"> </v>
      </c>
      <c r="J16" s="62" t="str">
        <f>IF(B16=" "," ",ROUND(('Zone 11'!$K$40),1))</f>
        <v xml:space="preserve"> </v>
      </c>
      <c r="K16" s="62" t="str">
        <f>IF(B16=" "," ",ROUND(('Zone 11'!$P$40),1))</f>
        <v xml:space="preserve"> </v>
      </c>
      <c r="L16" s="62" t="str">
        <f>IF(B16=" "," ",(IF(Nachweis!$F$33="Minergie",O16,IF(Nachweis!$F$33="Minergie-A",P16,IF(Nachweis!$F$33="Minergie-P",Q16,R16)))))</f>
        <v xml:space="preserve"> </v>
      </c>
      <c r="M16" s="69" t="str">
        <f t="shared" si="0"/>
        <v xml:space="preserve"> </v>
      </c>
      <c r="O16" s="61" t="e">
        <f>IF(Nachweis!$F$35="Neubau",1.2,IF(Nachweis!$F$35="Erneuerung",1.6,IF(Nachweis!$F$35="Neubau / Erneuerung",R16,0)))</f>
        <v>#DIV/0!</v>
      </c>
      <c r="P16" s="61" t="e">
        <f>IF(Nachweis!$F$35="Neubau",0.8,IF(Nachweis!$F$35="Erneuerung",1.6,IF(Nachweis!$F$35="Neubau / Erneuerung",R16,0)))</f>
        <v>#DIV/0!</v>
      </c>
      <c r="Q16" s="61" t="e">
        <f>IF(Nachweis!$F$35="Neubau",0.8,IF(Nachweis!$F$35="Erneuerung",1.6,IF(Nachweis!$F$35="Neubau / Erneuerung",R16,0)))</f>
        <v>#DIV/0!</v>
      </c>
      <c r="R16" s="61" t="e">
        <f>ROUND((('Zone 11'!$F$28*0.8+'Zone 11'!$F$29*1.6)/('Zone 11'!$F$28+'Zone 11'!$F$29)),1)</f>
        <v>#DIV/0!</v>
      </c>
    </row>
    <row r="17" spans="1:18" ht="18" customHeight="1" x14ac:dyDescent="0.2">
      <c r="A17" s="56">
        <v>12</v>
      </c>
      <c r="B17" s="53" t="str">
        <f>IF('Zone 12'!F$1=""," ",'Zone 12'!$F$1)</f>
        <v xml:space="preserve"> </v>
      </c>
      <c r="C17" s="57" t="str">
        <f>IF(B17=" "," ",'Zone 12'!$F$36)</f>
        <v xml:space="preserve"> </v>
      </c>
      <c r="D17" s="57" t="str">
        <f>IF(B17=" "," ",'Zone 12'!$K$36)</f>
        <v xml:space="preserve"> </v>
      </c>
      <c r="E17" s="57" t="str">
        <f>IF(B17=" "," ",'Zone 12'!$F$38)</f>
        <v xml:space="preserve"> </v>
      </c>
      <c r="F17" s="57" t="str">
        <f>IF(B17=" "," ",'Zone 12'!$K$38)</f>
        <v xml:space="preserve"> </v>
      </c>
      <c r="G17" s="58" t="str">
        <f>IF(B17=" "," ",'Zone 12'!$P$30)</f>
        <v xml:space="preserve"> </v>
      </c>
      <c r="H17" s="58" t="str">
        <f>IF(B17=" "," ",'Zone 12'!$Q$42)</f>
        <v xml:space="preserve"> </v>
      </c>
      <c r="I17" s="62" t="str">
        <f>IF(B17=" "," ",ROUND(('Zone 12'!$F$40),1))</f>
        <v xml:space="preserve"> </v>
      </c>
      <c r="J17" s="62" t="str">
        <f>IF(B17=" "," ",ROUND(('Zone 12'!$K$40),1))</f>
        <v xml:space="preserve"> </v>
      </c>
      <c r="K17" s="62" t="str">
        <f>IF(B17=" "," ",ROUND(('Zone 12'!$P$40),1))</f>
        <v xml:space="preserve"> </v>
      </c>
      <c r="L17" s="62" t="str">
        <f>IF(B17=" "," ",(IF(Nachweis!$F$33="Minergie",O17,IF(Nachweis!$F$33="Minergie-A",P17,IF(Nachweis!$F$33="Minergie-P",Q17,R17)))))</f>
        <v xml:space="preserve"> </v>
      </c>
      <c r="M17" s="69" t="str">
        <f t="shared" si="0"/>
        <v xml:space="preserve"> </v>
      </c>
      <c r="O17" s="61" t="e">
        <f>IF(Nachweis!$F$35="Neubau",1.2,IF(Nachweis!$F$35="Erneuerung",1.6,IF(Nachweis!$F$35="Neubau / Erneuerung",R17,0)))</f>
        <v>#DIV/0!</v>
      </c>
      <c r="P17" s="61" t="e">
        <f>IF(Nachweis!$F$35="Neubau",0.8,IF(Nachweis!$F$35="Erneuerung",1.6,IF(Nachweis!$F$35="Neubau / Erneuerung",R17,0)))</f>
        <v>#DIV/0!</v>
      </c>
      <c r="Q17" s="61" t="e">
        <f>IF(Nachweis!$F$35="Neubau",0.8,IF(Nachweis!$F$35="Erneuerung",1.6,IF(Nachweis!$F$35="Neubau / Erneuerung",R17,0)))</f>
        <v>#DIV/0!</v>
      </c>
      <c r="R17" s="61" t="e">
        <f>ROUND((('Zone 12'!$F$28*0.8+'Zone 12'!$F$29*1.6)/('Zone 12'!$F$28+'Zone 12'!$F$29)),1)</f>
        <v>#DIV/0!</v>
      </c>
    </row>
    <row r="18" spans="1:18" ht="18" customHeight="1" x14ac:dyDescent="0.2">
      <c r="A18" s="56">
        <v>13</v>
      </c>
      <c r="B18" s="53" t="str">
        <f>IF('Zone 13'!F$1=""," ",'Zone 13'!$F$1)</f>
        <v xml:space="preserve"> </v>
      </c>
      <c r="C18" s="57" t="str">
        <f>IF(B18=" "," ",'Zone 13'!$F$36)</f>
        <v xml:space="preserve"> </v>
      </c>
      <c r="D18" s="57" t="str">
        <f>IF(B18=" "," ",'Zone 13'!$K$36)</f>
        <v xml:space="preserve"> </v>
      </c>
      <c r="E18" s="57" t="str">
        <f>IF(B18=" "," ",'Zone 13'!$F$38)</f>
        <v xml:space="preserve"> </v>
      </c>
      <c r="F18" s="57" t="str">
        <f>IF(B18=" "," ",'Zone 13'!$K$38)</f>
        <v xml:space="preserve"> </v>
      </c>
      <c r="G18" s="58" t="str">
        <f>IF(B18=" "," ",'Zone 13'!$P$30)</f>
        <v xml:space="preserve"> </v>
      </c>
      <c r="H18" s="58" t="str">
        <f>IF(B18=" "," ",'Zone 13'!$Q$42)</f>
        <v xml:space="preserve"> </v>
      </c>
      <c r="I18" s="62" t="str">
        <f>IF(B18=" "," ",ROUND(('Zone 13'!$F$40),1))</f>
        <v xml:space="preserve"> </v>
      </c>
      <c r="J18" s="62" t="str">
        <f>IF(B18=" "," ",ROUND(('Zone 13'!$K$40),1))</f>
        <v xml:space="preserve"> </v>
      </c>
      <c r="K18" s="62" t="str">
        <f>IF(B18=" "," ",ROUND(('Zone 13'!$P$40),1))</f>
        <v xml:space="preserve"> </v>
      </c>
      <c r="L18" s="62" t="str">
        <f>IF(B18=" "," ",(IF(Nachweis!$F$33="Minergie",O18,IF(Nachweis!$F$33="Minergie-A",P18,IF(Nachweis!$F$33="Minergie-P",Q18,R18)))))</f>
        <v xml:space="preserve"> </v>
      </c>
      <c r="M18" s="69" t="str">
        <f t="shared" si="0"/>
        <v xml:space="preserve"> </v>
      </c>
      <c r="O18" s="61" t="e">
        <f>IF(Nachweis!$F$35="Neubau",1.2,IF(Nachweis!$F$35="Erneuerung",1.6,IF(Nachweis!$F$35="Neubau / Erneuerung",R18,0)))</f>
        <v>#DIV/0!</v>
      </c>
      <c r="P18" s="61" t="e">
        <f>IF(Nachweis!$F$35="Neubau",0.8,IF(Nachweis!$F$35="Erneuerung",1.6,IF(Nachweis!$F$35="Neubau / Erneuerung",R18,0)))</f>
        <v>#DIV/0!</v>
      </c>
      <c r="Q18" s="61" t="e">
        <f>IF(Nachweis!$F$35="Neubau",0.8,IF(Nachweis!$F$35="Erneuerung",1.6,IF(Nachweis!$F$35="Neubau / Erneuerung",R18,0)))</f>
        <v>#DIV/0!</v>
      </c>
      <c r="R18" s="61" t="e">
        <f>ROUND((('Zone 13'!$F$28*0.8+'Zone 13'!$F$29*1.6)/('Zone 13'!$F$28+'Zone 13'!$F$29)),1)</f>
        <v>#DIV/0!</v>
      </c>
    </row>
    <row r="19" spans="1:18" ht="18" customHeight="1" x14ac:dyDescent="0.2">
      <c r="A19" s="56">
        <v>14</v>
      </c>
      <c r="B19" s="53" t="str">
        <f>IF('Zone 14'!F$1=""," ",'Zone 14'!$F$1)</f>
        <v xml:space="preserve"> </v>
      </c>
      <c r="C19" s="57" t="str">
        <f>IF(B19=" "," ",'Zone 14'!$F$36)</f>
        <v xml:space="preserve"> </v>
      </c>
      <c r="D19" s="57" t="str">
        <f>IF(B19=" "," ",'Zone 14'!$K$36)</f>
        <v xml:space="preserve"> </v>
      </c>
      <c r="E19" s="57" t="str">
        <f>IF(B19=" "," ",'Zone 14'!$F$38)</f>
        <v xml:space="preserve"> </v>
      </c>
      <c r="F19" s="57" t="str">
        <f>IF(B19=" "," ",'Zone 14'!$K$38)</f>
        <v xml:space="preserve"> </v>
      </c>
      <c r="G19" s="58" t="str">
        <f>IF(B19=" "," ",'Zone 14'!$P$30)</f>
        <v xml:space="preserve"> </v>
      </c>
      <c r="H19" s="58" t="str">
        <f>IF(B19=" "," ",'Zone 14'!$Q$42)</f>
        <v xml:space="preserve"> </v>
      </c>
      <c r="I19" s="62" t="str">
        <f>IF(B19=" "," ",ROUND(('Zone 14'!$F$40),1))</f>
        <v xml:space="preserve"> </v>
      </c>
      <c r="J19" s="62" t="str">
        <f>IF(B19=" "," ",ROUND(('Zone 14'!$K$40),1))</f>
        <v xml:space="preserve"> </v>
      </c>
      <c r="K19" s="62" t="str">
        <f>IF(B19=" "," ",ROUND(('Zone 14'!$P$40),1))</f>
        <v xml:space="preserve"> </v>
      </c>
      <c r="L19" s="62" t="str">
        <f>IF(B19=" "," ",(IF(Nachweis!$F$33="Minergie",O19,IF(Nachweis!$F$33="Minergie-A",P19,IF(Nachweis!$F$33="Minergie-P",Q19,R19)))))</f>
        <v xml:space="preserve"> </v>
      </c>
      <c r="M19" s="69" t="str">
        <f t="shared" si="0"/>
        <v xml:space="preserve"> </v>
      </c>
      <c r="O19" s="61" t="e">
        <f>IF(Nachweis!$F$35="Neubau",1.2,IF(Nachweis!$F$35="Erneuerung",1.6,IF(Nachweis!$F$35="Neubau / Erneuerung",R19,0)))</f>
        <v>#DIV/0!</v>
      </c>
      <c r="P19" s="61" t="e">
        <f>IF(Nachweis!$F$35="Neubau",0.8,IF(Nachweis!$F$35="Erneuerung",1.6,IF(Nachweis!$F$35="Neubau / Erneuerung",R19,0)))</f>
        <v>#DIV/0!</v>
      </c>
      <c r="Q19" s="61" t="e">
        <f>IF(Nachweis!$F$35="Neubau",0.8,IF(Nachweis!$F$35="Erneuerung",1.6,IF(Nachweis!$F$35="Neubau / Erneuerung",R19,0)))</f>
        <v>#DIV/0!</v>
      </c>
      <c r="R19" s="61" t="e">
        <f>ROUND((('Zone 14'!$F$28*0.8+'Zone 14'!$F$29*1.6)/('Zone 14'!$F$28+'Zone 14'!$F$29)),1)</f>
        <v>#DIV/0!</v>
      </c>
    </row>
    <row r="20" spans="1:18" ht="18" customHeight="1" x14ac:dyDescent="0.2">
      <c r="A20" s="56">
        <v>15</v>
      </c>
      <c r="B20" s="53" t="str">
        <f>IF('Zone 15'!F$1=""," ",'Zone 15'!$F$1)</f>
        <v xml:space="preserve"> </v>
      </c>
      <c r="C20" s="57" t="str">
        <f>IF(B20=" "," ",'Zone 15'!$F$36)</f>
        <v xml:space="preserve"> </v>
      </c>
      <c r="D20" s="57" t="str">
        <f>IF(B20=" "," ",'Zone 15'!$K$36)</f>
        <v xml:space="preserve"> </v>
      </c>
      <c r="E20" s="57" t="str">
        <f>IF(B20=" "," ",'Zone 15'!$F$38)</f>
        <v xml:space="preserve"> </v>
      </c>
      <c r="F20" s="57" t="str">
        <f>IF(B20=" "," ",'Zone 15'!$K$38)</f>
        <v xml:space="preserve"> </v>
      </c>
      <c r="G20" s="58" t="str">
        <f>IF(B20=" "," ",'Zone 15'!$P$30)</f>
        <v xml:space="preserve"> </v>
      </c>
      <c r="H20" s="58" t="str">
        <f>IF(B20=" "," ",'Zone 15'!$Q$42)</f>
        <v xml:space="preserve"> </v>
      </c>
      <c r="I20" s="62" t="str">
        <f>IF(B20=" "," ",ROUND(('Zone 15'!$F$40),1))</f>
        <v xml:space="preserve"> </v>
      </c>
      <c r="J20" s="62" t="str">
        <f>IF(B20=" "," ",ROUND(('Zone 15'!$K$40),1))</f>
        <v xml:space="preserve"> </v>
      </c>
      <c r="K20" s="62" t="str">
        <f>IF(B20=" "," ",ROUND(('Zone 15'!$P$40),1))</f>
        <v xml:space="preserve"> </v>
      </c>
      <c r="L20" s="62" t="str">
        <f>IF(B20=" "," ",(IF(Nachweis!$F$33="Minergie",O20,IF(Nachweis!$F$33="Minergie-A",P20,IF(Nachweis!$F$33="Minergie-P",Q20,R20)))))</f>
        <v xml:space="preserve"> </v>
      </c>
      <c r="M20" s="69" t="str">
        <f t="shared" si="0"/>
        <v xml:space="preserve"> </v>
      </c>
      <c r="O20" s="61" t="e">
        <f>IF(Nachweis!$F$35="Neubau",1.2,IF(Nachweis!$F$35="Erneuerung",1.6,IF(Nachweis!$F$35="Neubau / Erneuerung",R20,0)))</f>
        <v>#DIV/0!</v>
      </c>
      <c r="P20" s="61" t="e">
        <f>IF(Nachweis!$F$35="Neubau",0.8,IF(Nachweis!$F$35="Erneuerung",1.6,IF(Nachweis!$F$35="Neubau / Erneuerung",R20,0)))</f>
        <v>#DIV/0!</v>
      </c>
      <c r="Q20" s="61" t="e">
        <f>IF(Nachweis!$F$35="Neubau",0.8,IF(Nachweis!$F$35="Erneuerung",1.6,IF(Nachweis!$F$35="Neubau / Erneuerung",R20,0)))</f>
        <v>#DIV/0!</v>
      </c>
      <c r="R20" s="61" t="e">
        <f>ROUND((('Zone 15'!$F$28*0.8+'Zone 15'!$F$29*1.6)/('Zone 15'!$F$28+'Zone 15'!$F$29)),1)</f>
        <v>#DIV/0!</v>
      </c>
    </row>
    <row r="21" spans="1:18" ht="18" customHeight="1" x14ac:dyDescent="0.2">
      <c r="A21" s="56">
        <v>16</v>
      </c>
      <c r="B21" s="53" t="str">
        <f>IF('Zone 16'!F$1=""," ",'Zone 16'!$F$1)</f>
        <v xml:space="preserve"> </v>
      </c>
      <c r="C21" s="57" t="str">
        <f>IF(B21=" "," ",'Zone 16'!$F$36)</f>
        <v xml:space="preserve"> </v>
      </c>
      <c r="D21" s="57" t="str">
        <f>IF(B21=" "," ",'Zone 16'!$K$36)</f>
        <v xml:space="preserve"> </v>
      </c>
      <c r="E21" s="57" t="str">
        <f>IF(B21=" "," ",'Zone 16'!$F$38)</f>
        <v xml:space="preserve"> </v>
      </c>
      <c r="F21" s="57" t="str">
        <f>IF(B21=" "," ",'Zone 16'!$K$38)</f>
        <v xml:space="preserve"> </v>
      </c>
      <c r="G21" s="58" t="str">
        <f>IF(B21=" "," ",'Zone 16'!$P$30)</f>
        <v xml:space="preserve"> </v>
      </c>
      <c r="H21" s="58" t="str">
        <f>IF(B21=" "," ",'Zone 16'!$Q$42)</f>
        <v xml:space="preserve"> </v>
      </c>
      <c r="I21" s="62" t="str">
        <f>IF(B21=" "," ",ROUND(('Zone 16'!$F$40),1))</f>
        <v xml:space="preserve"> </v>
      </c>
      <c r="J21" s="62" t="str">
        <f>IF(B21=" "," ",ROUND(('Zone 16'!$K$40),1))</f>
        <v xml:space="preserve"> </v>
      </c>
      <c r="K21" s="62" t="str">
        <f>IF(B21=" "," ",ROUND(('Zone 16'!$P$40),1))</f>
        <v xml:space="preserve"> </v>
      </c>
      <c r="L21" s="62" t="str">
        <f>IF(B21=" "," ",(IF(Nachweis!$F$33="Minergie",O21,IF(Nachweis!$F$33="Minergie-A",P21,IF(Nachweis!$F$33="Minergie-P",Q21,R21)))))</f>
        <v xml:space="preserve"> </v>
      </c>
      <c r="M21" s="69" t="str">
        <f t="shared" si="0"/>
        <v xml:space="preserve"> </v>
      </c>
      <c r="O21" s="61" t="e">
        <f>IF(Nachweis!$F$35="Neubau",1.2,IF(Nachweis!$F$35="Erneuerung",1.6,IF(Nachweis!$F$35="Neubau / Erneuerung",R21,0)))</f>
        <v>#DIV/0!</v>
      </c>
      <c r="P21" s="61" t="e">
        <f>IF(Nachweis!$F$35="Neubau",0.8,IF(Nachweis!$F$35="Erneuerung",1.6,IF(Nachweis!$F$35="Neubau / Erneuerung",R21,0)))</f>
        <v>#DIV/0!</v>
      </c>
      <c r="Q21" s="61" t="e">
        <f>IF(Nachweis!$F$35="Neubau",0.8,IF(Nachweis!$F$35="Erneuerung",1.6,IF(Nachweis!$F$35="Neubau / Erneuerung",R21,0)))</f>
        <v>#DIV/0!</v>
      </c>
      <c r="R21" s="61" t="e">
        <f>ROUND((('Zone 16'!$F$28*0.8+'Zone 16'!$F$29*1.6)/('Zone 16'!$F$28+'Zone 16'!$F$29)),1)</f>
        <v>#DIV/0!</v>
      </c>
    </row>
    <row r="22" spans="1:18" ht="18" customHeight="1" x14ac:dyDescent="0.2">
      <c r="A22" s="56">
        <v>17</v>
      </c>
      <c r="B22" s="53" t="str">
        <f>IF('Zone 17'!F$1=""," ",'Zone 17'!$F$1)</f>
        <v xml:space="preserve"> </v>
      </c>
      <c r="C22" s="57" t="str">
        <f>IF(B22=" "," ",'Zone 17'!$F$36)</f>
        <v xml:space="preserve"> </v>
      </c>
      <c r="D22" s="57" t="str">
        <f>IF(B22=" "," ",'Zone 17'!$K$36)</f>
        <v xml:space="preserve"> </v>
      </c>
      <c r="E22" s="57" t="str">
        <f>IF(B22=" "," ",'Zone 17'!$F$38)</f>
        <v xml:space="preserve"> </v>
      </c>
      <c r="F22" s="57" t="str">
        <f>IF(B22=" "," ",'Zone 17'!$K$38)</f>
        <v xml:space="preserve"> </v>
      </c>
      <c r="G22" s="58" t="str">
        <f>IF(B22=" "," ",'Zone 17'!$P$30)</f>
        <v xml:space="preserve"> </v>
      </c>
      <c r="H22" s="58" t="str">
        <f>IF(B22=" "," ",'Zone 17'!$Q$42)</f>
        <v xml:space="preserve"> </v>
      </c>
      <c r="I22" s="62" t="str">
        <f>IF(B22=" "," ",ROUND(('Zone 17'!$F$40),1))</f>
        <v xml:space="preserve"> </v>
      </c>
      <c r="J22" s="62" t="str">
        <f>IF(B22=" "," ",ROUND(('Zone 17'!$K$40),1))</f>
        <v xml:space="preserve"> </v>
      </c>
      <c r="K22" s="62" t="str">
        <f>IF(B22=" "," ",ROUND(('Zone 17'!$P$40),1))</f>
        <v xml:space="preserve"> </v>
      </c>
      <c r="L22" s="62" t="str">
        <f>IF(B22=" "," ",(IF(Nachweis!$F$33="Minergie",O22,IF(Nachweis!$F$33="Minergie-A",P22,IF(Nachweis!$F$33="Minergie-P",Q22,R22)))))</f>
        <v xml:space="preserve"> </v>
      </c>
      <c r="M22" s="69" t="str">
        <f t="shared" si="0"/>
        <v xml:space="preserve"> </v>
      </c>
      <c r="O22" s="61" t="e">
        <f>IF(Nachweis!$F$35="Neubau",1.2,IF(Nachweis!$F$35="Erneuerung",1.6,IF(Nachweis!$F$35="Neubau / Erneuerung",R22,0)))</f>
        <v>#DIV/0!</v>
      </c>
      <c r="P22" s="61" t="e">
        <f>IF(Nachweis!$F$35="Neubau",0.8,IF(Nachweis!$F$35="Erneuerung",1.6,IF(Nachweis!$F$35="Neubau / Erneuerung",R22,0)))</f>
        <v>#DIV/0!</v>
      </c>
      <c r="Q22" s="61" t="e">
        <f>IF(Nachweis!$F$35="Neubau",0.8,IF(Nachweis!$F$35="Erneuerung",1.6,IF(Nachweis!$F$35="Neubau / Erneuerung",R22,0)))</f>
        <v>#DIV/0!</v>
      </c>
      <c r="R22" s="61" t="e">
        <f>ROUND((('Zone 17'!$F$28*0.8+'Zone 17'!$F$29*1.6)/('Zone 17'!$F$28+'Zone 17'!$F$29)),1)</f>
        <v>#DIV/0!</v>
      </c>
    </row>
    <row r="23" spans="1:18" ht="17.25" customHeight="1" x14ac:dyDescent="0.2">
      <c r="A23" s="56">
        <v>18</v>
      </c>
      <c r="B23" s="53" t="str">
        <f>IF('Zone 18'!F$1=""," ",'Zone 18'!$F$1)</f>
        <v xml:space="preserve"> </v>
      </c>
      <c r="C23" s="57" t="str">
        <f>IF(B23=" "," ",'Zone 18'!$F$36)</f>
        <v xml:space="preserve"> </v>
      </c>
      <c r="D23" s="57" t="str">
        <f>IF(B23=" "," ",'Zone 18'!$K$36)</f>
        <v xml:space="preserve"> </v>
      </c>
      <c r="E23" s="57" t="str">
        <f>IF(B23=" "," ",'Zone 18'!$F$38)</f>
        <v xml:space="preserve"> </v>
      </c>
      <c r="F23" s="57" t="str">
        <f>IF(B23=" "," ",'Zone 18'!$K$38)</f>
        <v xml:space="preserve"> </v>
      </c>
      <c r="G23" s="58" t="str">
        <f>IF(B23=" "," ",'Zone 18'!$P$30)</f>
        <v xml:space="preserve"> </v>
      </c>
      <c r="H23" s="58" t="str">
        <f>IF(B23=" "," ",'Zone 18'!$Q$42)</f>
        <v xml:space="preserve"> </v>
      </c>
      <c r="I23" s="62" t="str">
        <f>IF(B23=" "," ",ROUND(('Zone 18'!$F$40),1))</f>
        <v xml:space="preserve"> </v>
      </c>
      <c r="J23" s="62" t="str">
        <f>IF(B23=" "," ",ROUND(('Zone 18'!$K$40),1))</f>
        <v xml:space="preserve"> </v>
      </c>
      <c r="K23" s="62" t="str">
        <f>IF(B23=" "," ",ROUND(('Zone 18'!$P$40),1))</f>
        <v xml:space="preserve"> </v>
      </c>
      <c r="L23" s="62" t="str">
        <f>IF(B23=" "," ",(IF(Nachweis!$F$33="Minergie",O23,IF(Nachweis!$F$33="Minergie-A",P23,IF(Nachweis!$F$33="Minergie-P",Q23,R23)))))</f>
        <v xml:space="preserve"> </v>
      </c>
      <c r="M23" s="69" t="str">
        <f t="shared" si="0"/>
        <v xml:space="preserve"> </v>
      </c>
      <c r="O23" s="61" t="e">
        <f>IF(Nachweis!$F$35="Neubau",1.2,IF(Nachweis!$F$35="Erneuerung",1.6,IF(Nachweis!$F$35="Neubau / Erneuerung",R23,0)))</f>
        <v>#DIV/0!</v>
      </c>
      <c r="P23" s="61" t="e">
        <f>IF(Nachweis!$F$35="Neubau",0.8,IF(Nachweis!$F$35="Erneuerung",1.6,IF(Nachweis!$F$35="Neubau / Erneuerung",R23,0)))</f>
        <v>#DIV/0!</v>
      </c>
      <c r="Q23" s="61" t="e">
        <f>IF(Nachweis!$F$35="Neubau",0.8,IF(Nachweis!$F$35="Erneuerung",1.6,IF(Nachweis!$F$35="Neubau / Erneuerung",R23,0)))</f>
        <v>#DIV/0!</v>
      </c>
      <c r="R23" s="61" t="e">
        <f>ROUND((('Zone 18'!$F$28*0.8+'Zone 18'!$F$29*1.6)/('Zone 18'!$F$28+'Zone 18'!$F$29)),1)</f>
        <v>#DIV/0!</v>
      </c>
    </row>
    <row r="24" spans="1:18" ht="17.25" customHeight="1" x14ac:dyDescent="0.2">
      <c r="A24" s="56">
        <v>19</v>
      </c>
      <c r="B24" s="53" t="str">
        <f>IF('Zone 19'!F$1=""," ",'Zone 19'!$F$1)</f>
        <v xml:space="preserve"> </v>
      </c>
      <c r="C24" s="57" t="str">
        <f>IF(B24=" "," ",'Zone 19'!$F$36)</f>
        <v xml:space="preserve"> </v>
      </c>
      <c r="D24" s="57" t="str">
        <f>IF(B24=" "," ",'Zone 19'!$K$36)</f>
        <v xml:space="preserve"> </v>
      </c>
      <c r="E24" s="57" t="str">
        <f>IF(B24=" "," ",'Zone 19'!$F$38)</f>
        <v xml:space="preserve"> </v>
      </c>
      <c r="F24" s="57" t="str">
        <f>IF(B24=" "," ",'Zone 19'!$K$38)</f>
        <v xml:space="preserve"> </v>
      </c>
      <c r="G24" s="58" t="str">
        <f>IF(B24=" "," ",'Zone 19'!$P$30)</f>
        <v xml:space="preserve"> </v>
      </c>
      <c r="H24" s="58" t="str">
        <f>IF(B24=" "," ",'Zone 19'!$Q$42)</f>
        <v xml:space="preserve"> </v>
      </c>
      <c r="I24" s="62" t="str">
        <f>IF(B24=" "," ",ROUND(('Zone 19'!$F$40),1))</f>
        <v xml:space="preserve"> </v>
      </c>
      <c r="J24" s="62" t="str">
        <f>IF(B24=" "," ",ROUND(('Zone 19'!$K$40),1))</f>
        <v xml:space="preserve"> </v>
      </c>
      <c r="K24" s="62" t="str">
        <f>IF(B24=" "," ",ROUND(('Zone 19'!$P$40),1))</f>
        <v xml:space="preserve"> </v>
      </c>
      <c r="L24" s="62" t="str">
        <f>IF(B24=" "," ",(IF(Nachweis!$F$33="Minergie",O24,IF(Nachweis!$F$33="Minergie-A",P24,IF(Nachweis!$F$33="Minergie-P",Q24,R24)))))</f>
        <v xml:space="preserve"> </v>
      </c>
      <c r="M24" s="69" t="str">
        <f t="shared" si="0"/>
        <v xml:space="preserve"> </v>
      </c>
      <c r="O24" s="61" t="e">
        <f>IF(Nachweis!$F$35="Neubau",1.2,IF(Nachweis!$F$35="Erneuerung",1.6,IF(Nachweis!$F$35="Neubau / Erneuerung",R24,0)))</f>
        <v>#DIV/0!</v>
      </c>
      <c r="P24" s="61" t="e">
        <f>IF(Nachweis!$F$35="Neubau",0.8,IF(Nachweis!$F$35="Erneuerung",1.6,IF(Nachweis!$F$35="Neubau / Erneuerung",R24,0)))</f>
        <v>#DIV/0!</v>
      </c>
      <c r="Q24" s="61" t="e">
        <f>IF(Nachweis!$F$35="Neubau",0.8,IF(Nachweis!$F$35="Erneuerung",1.6,IF(Nachweis!$F$35="Neubau / Erneuerung",R24,0)))</f>
        <v>#DIV/0!</v>
      </c>
      <c r="R24" s="61" t="e">
        <f>ROUND((('Zone 19'!$F$28*0.8+'Zone 19'!$F$29*1.6)/('Zone 19'!$F$28+'Zone 19'!$F$29)),1)</f>
        <v>#DIV/0!</v>
      </c>
    </row>
    <row r="25" spans="1:18" ht="17.25" customHeight="1" x14ac:dyDescent="0.2">
      <c r="A25" s="56">
        <v>20</v>
      </c>
      <c r="B25" s="53" t="str">
        <f>IF('Zone 20'!F$1=""," ",'Zone 20'!$F$1)</f>
        <v xml:space="preserve"> </v>
      </c>
      <c r="C25" s="57" t="str">
        <f>IF(B25=" "," ",'Zone 20'!$F$36)</f>
        <v xml:space="preserve"> </v>
      </c>
      <c r="D25" s="57" t="str">
        <f>IF(B25=" "," ",'Zone 20'!$K$36)</f>
        <v xml:space="preserve"> </v>
      </c>
      <c r="E25" s="57" t="str">
        <f>IF(B25=" "," ",'Zone 20'!$F$38)</f>
        <v xml:space="preserve"> </v>
      </c>
      <c r="F25" s="57" t="str">
        <f>IF(B25=" "," ",'Zone 20'!$K$38)</f>
        <v xml:space="preserve"> </v>
      </c>
      <c r="G25" s="58" t="str">
        <f>IF(B25=" "," ",'Zone 20'!$P$30)</f>
        <v xml:space="preserve"> </v>
      </c>
      <c r="H25" s="58" t="str">
        <f>IF(B25=" "," ",'Zone 20'!$Q$42)</f>
        <v xml:space="preserve"> </v>
      </c>
      <c r="I25" s="62" t="str">
        <f>IF(B25=" "," ",ROUND(('Zone 20'!$F$40),1))</f>
        <v xml:space="preserve"> </v>
      </c>
      <c r="J25" s="62" t="str">
        <f>IF(B25=" "," ",ROUND(('Zone 20'!$K$40),1))</f>
        <v xml:space="preserve"> </v>
      </c>
      <c r="K25" s="62" t="str">
        <f>IF(B25=" "," ",ROUND(('Zone 20'!$P$40),1))</f>
        <v xml:space="preserve"> </v>
      </c>
      <c r="L25" s="62" t="str">
        <f>IF(B25=" "," ",(IF(Nachweis!$F$33="Minergie",O25,IF(Nachweis!$F$33="Minergie-A",P25,IF(Nachweis!$F$33="Minergie-P",Q25,R25)))))</f>
        <v xml:space="preserve"> </v>
      </c>
      <c r="M25" s="69" t="str">
        <f t="shared" si="0"/>
        <v xml:space="preserve"> </v>
      </c>
      <c r="O25" s="61" t="e">
        <f>IF(Nachweis!$F$35="Neubau",1.2,IF(Nachweis!$F$35="Erneuerung",1.6,IF(Nachweis!$F$35="Neubau / Erneuerung",R25,0)))</f>
        <v>#DIV/0!</v>
      </c>
      <c r="P25" s="61" t="e">
        <f>IF(Nachweis!$F$35="Neubau",0.8,IF(Nachweis!$F$35="Erneuerung",1.6,IF(Nachweis!$F$35="Neubau / Erneuerung",R25,0)))</f>
        <v>#DIV/0!</v>
      </c>
      <c r="Q25" s="61" t="e">
        <f>IF(Nachweis!$F$35="Neubau",0.8,IF(Nachweis!$F$35="Erneuerung",1.6,IF(Nachweis!$F$35="Neubau / Erneuerung",R25,0)))</f>
        <v>#DIV/0!</v>
      </c>
      <c r="R25" s="61" t="e">
        <f>ROUND((('Zone 20'!$F$28*0.8+'Zone 20'!$F$29*1.6)/('Zone 20'!$F$28+'Zone 20'!$F$29)),1)</f>
        <v>#DIV/0!</v>
      </c>
    </row>
    <row r="26" spans="1:18" ht="17.25" customHeight="1" x14ac:dyDescent="0.2"/>
    <row r="27" spans="1:18" ht="17.25" customHeight="1" x14ac:dyDescent="0.2"/>
  </sheetData>
  <sheetProtection algorithmName="SHA-512" hashValue="nrXT+0rrpp+VMnnfpZ9B7ML/bsdlJax0JVJeqgfcPDVz4OwGpQ4sl3eH6PpAkJZRY95eescUTwlQXqKh5gJrtw==" saltValue="ald3ohQgH2pSlSvrKml0Jw==" spinCount="100000" sheet="1" objects="1" scenarios="1"/>
  <mergeCells count="5">
    <mergeCell ref="C3:D3"/>
    <mergeCell ref="E3:F3"/>
    <mergeCell ref="A3:B3"/>
    <mergeCell ref="A5:B5"/>
    <mergeCell ref="A1:K1"/>
  </mergeCells>
  <pageMargins left="0.9055118110236221" right="0.47244094488188981" top="1.3779527559055118" bottom="0.78740157480314965" header="0.31496062992125984" footer="0.31496062992125984"/>
  <pageSetup paperSize="9" orientation="landscape" verticalDpi="0" r:id="rId1"/>
  <headerFooter>
    <oddHeader xml:space="preserve">&amp;L&amp;G&amp;R&amp;"-,Fett"&amp;12Nachweisformular für Luftdichtheitsmessungen
Version MZ 2022.2
</oddHeader>
    <oddFooter>&amp;R Seite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sheetPr>
  <dimension ref="A1:T82"/>
  <sheetViews>
    <sheetView view="pageLayout"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157</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L7oWW3aWH5Ci3Zv5E3BvM+o4Uq5WiK2DCwRSrlYJio7hIBeaDIPT7pLu4DH3p7XWmGTu7LTBdbtIWvvznqpvcA==" saltValue="Qg/aA7vsyyLnpuTRPgOHO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T82"/>
  <sheetViews>
    <sheetView view="pageLayout" topLeftCell="A7"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158</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QA4XFQlTdz/YjW1adON0YcLkyrJP2ENJteb45k/pBLL2cl6hySUNWVwfEhIGkd/3I/rYf78YE3rSwA5LQp0zQ==" saltValue="5gsZzwugMeFPLYADgDUg3w=="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159</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4UP8XBa9FNesq9LosEoBTAgzuElL7xuv0lLayFxhYWhnfyeijgg4jz4j5VXAqN2ewwzQapK4ZxxPi0MGtjLMNA==" saltValue="W6oI6FSG4o/SnXaHazHQ7Q==" spinCount="100000" sheet="1" objects="1" scenarios="1"/>
  <mergeCells count="101">
    <mergeCell ref="A63:E63"/>
    <mergeCell ref="F63:J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C125"/>
  <sheetViews>
    <sheetView view="pageLayout" topLeftCell="A43" zoomScale="175" zoomScaleNormal="100" zoomScalePageLayoutView="175" workbookViewId="0">
      <selection activeCell="A6" sqref="A6"/>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160</v>
      </c>
    </row>
    <row r="2" spans="1:3" x14ac:dyDescent="0.2">
      <c r="C2" s="39" t="s">
        <v>102</v>
      </c>
    </row>
    <row r="3" spans="1:3" s="14" customFormat="1" ht="35.25" customHeight="1" x14ac:dyDescent="0.25">
      <c r="A3" s="11" t="s">
        <v>35</v>
      </c>
      <c r="B3" s="12" t="s">
        <v>56</v>
      </c>
      <c r="C3" s="13" t="s">
        <v>55</v>
      </c>
    </row>
    <row r="4" spans="1:3" s="14" customFormat="1" ht="18" customHeight="1" x14ac:dyDescent="0.25">
      <c r="A4" s="15" t="s">
        <v>36</v>
      </c>
      <c r="B4" s="15" t="s">
        <v>57</v>
      </c>
      <c r="C4" s="37"/>
    </row>
    <row r="5" spans="1:3" s="14" customFormat="1" ht="18" customHeight="1" x14ac:dyDescent="0.25">
      <c r="A5" s="15" t="s">
        <v>37</v>
      </c>
      <c r="B5" s="15" t="s">
        <v>58</v>
      </c>
      <c r="C5" s="37"/>
    </row>
    <row r="6" spans="1:3" s="14" customFormat="1" ht="18" customHeight="1" x14ac:dyDescent="0.25">
      <c r="A6" s="16" t="s">
        <v>161</v>
      </c>
      <c r="B6" s="15" t="s">
        <v>58</v>
      </c>
      <c r="C6" s="37"/>
    </row>
    <row r="7" spans="1:3" s="14" customFormat="1" ht="28.5" customHeight="1" x14ac:dyDescent="0.25">
      <c r="A7" s="16" t="s">
        <v>38</v>
      </c>
      <c r="B7" s="15" t="s">
        <v>57</v>
      </c>
      <c r="C7" s="37"/>
    </row>
    <row r="8" spans="1:3" s="14" customFormat="1" ht="18" customHeight="1" x14ac:dyDescent="0.25">
      <c r="A8" s="15" t="s">
        <v>162</v>
      </c>
      <c r="B8" s="15" t="s">
        <v>57</v>
      </c>
      <c r="C8" s="37"/>
    </row>
    <row r="9" spans="1:3" s="14" customFormat="1" ht="18" customHeight="1" x14ac:dyDescent="0.25">
      <c r="A9" s="15" t="s">
        <v>162</v>
      </c>
      <c r="B9" s="63" t="s">
        <v>163</v>
      </c>
      <c r="C9" s="37"/>
    </row>
    <row r="10" spans="1:3" s="14" customFormat="1" ht="18" customHeight="1" x14ac:dyDescent="0.25">
      <c r="A10" s="15" t="s">
        <v>39</v>
      </c>
      <c r="B10" s="15" t="s">
        <v>118</v>
      </c>
      <c r="C10" s="37"/>
    </row>
    <row r="11" spans="1:3" s="14" customFormat="1" ht="28.5" customHeight="1" x14ac:dyDescent="0.25">
      <c r="A11" s="16" t="s">
        <v>164</v>
      </c>
      <c r="B11" s="15" t="s">
        <v>59</v>
      </c>
      <c r="C11" s="37"/>
    </row>
    <row r="12" spans="1:3" s="14" customFormat="1" ht="28.5" customHeight="1" x14ac:dyDescent="0.25">
      <c r="A12" s="16" t="s">
        <v>165</v>
      </c>
      <c r="B12" s="15" t="s">
        <v>57</v>
      </c>
      <c r="C12" s="37"/>
    </row>
    <row r="13" spans="1:3" s="14" customFormat="1" ht="28.5" customHeight="1" x14ac:dyDescent="0.25">
      <c r="A13" s="16" t="s">
        <v>60</v>
      </c>
      <c r="B13" s="15" t="s">
        <v>57</v>
      </c>
      <c r="C13" s="37"/>
    </row>
    <row r="14" spans="1:3" s="14" customFormat="1" ht="28.5" customHeight="1" x14ac:dyDescent="0.25">
      <c r="A14" s="15" t="s">
        <v>40</v>
      </c>
      <c r="B14" s="64" t="s">
        <v>174</v>
      </c>
      <c r="C14" s="37"/>
    </row>
    <row r="15" spans="1:3" s="14" customFormat="1" ht="18" customHeight="1" x14ac:dyDescent="0.25">
      <c r="A15" s="15" t="s">
        <v>41</v>
      </c>
      <c r="B15" s="63" t="s">
        <v>57</v>
      </c>
      <c r="C15" s="37"/>
    </row>
    <row r="16" spans="1:3" s="14" customFormat="1" ht="18" customHeight="1" x14ac:dyDescent="0.25">
      <c r="A16" s="15" t="s">
        <v>42</v>
      </c>
      <c r="B16" s="63" t="s">
        <v>118</v>
      </c>
      <c r="C16" s="37"/>
    </row>
    <row r="17" spans="1:3" s="14" customFormat="1" ht="25.5" x14ac:dyDescent="0.25">
      <c r="A17" s="16" t="s">
        <v>166</v>
      </c>
      <c r="B17" s="64" t="s">
        <v>175</v>
      </c>
      <c r="C17" s="37"/>
    </row>
    <row r="18" spans="1:3" s="14" customFormat="1" ht="25.5" x14ac:dyDescent="0.25">
      <c r="A18" s="15" t="s">
        <v>43</v>
      </c>
      <c r="B18" s="64" t="s">
        <v>176</v>
      </c>
      <c r="C18" s="37"/>
    </row>
    <row r="19" spans="1:3" s="14" customFormat="1" ht="25.5" x14ac:dyDescent="0.25">
      <c r="A19" s="15" t="s">
        <v>44</v>
      </c>
      <c r="B19" s="64" t="s">
        <v>176</v>
      </c>
      <c r="C19" s="37"/>
    </row>
    <row r="20" spans="1:3" s="14" customFormat="1" ht="18" customHeight="1" x14ac:dyDescent="0.25">
      <c r="A20" s="15" t="s">
        <v>53</v>
      </c>
      <c r="B20" s="63" t="s">
        <v>118</v>
      </c>
      <c r="C20" s="37"/>
    </row>
    <row r="21" spans="1:3" s="14" customFormat="1" ht="18" customHeight="1" x14ac:dyDescent="0.25">
      <c r="A21" s="15" t="s">
        <v>54</v>
      </c>
      <c r="B21" s="63" t="s">
        <v>167</v>
      </c>
      <c r="C21" s="37"/>
    </row>
    <row r="22" spans="1:3" s="14" customFormat="1" ht="18" customHeight="1" x14ac:dyDescent="0.25">
      <c r="A22" s="15" t="s">
        <v>45</v>
      </c>
      <c r="B22" s="63" t="s">
        <v>167</v>
      </c>
      <c r="C22" s="37"/>
    </row>
    <row r="23" spans="1:3" s="14" customFormat="1" ht="28.5" customHeight="1" x14ac:dyDescent="0.25">
      <c r="A23" s="16" t="s">
        <v>169</v>
      </c>
      <c r="B23" s="64" t="s">
        <v>168</v>
      </c>
      <c r="C23" s="37"/>
    </row>
    <row r="24" spans="1:3" s="14" customFormat="1" ht="18" customHeight="1" x14ac:dyDescent="0.25">
      <c r="A24" s="15" t="s">
        <v>46</v>
      </c>
      <c r="B24" s="63" t="s">
        <v>163</v>
      </c>
      <c r="C24" s="37"/>
    </row>
    <row r="25" spans="1:3" s="14" customFormat="1" ht="18" customHeight="1" x14ac:dyDescent="0.25">
      <c r="A25" s="15" t="s">
        <v>47</v>
      </c>
      <c r="B25" s="63" t="s">
        <v>163</v>
      </c>
      <c r="C25" s="37"/>
    </row>
    <row r="26" spans="1:3" s="14" customFormat="1" ht="18" customHeight="1" x14ac:dyDescent="0.25">
      <c r="A26" s="15" t="s">
        <v>48</v>
      </c>
      <c r="B26" s="63" t="s">
        <v>163</v>
      </c>
      <c r="C26" s="37"/>
    </row>
    <row r="27" spans="1:3" s="14" customFormat="1" ht="18" customHeight="1" x14ac:dyDescent="0.25">
      <c r="A27" s="15" t="s">
        <v>49</v>
      </c>
      <c r="B27" s="63" t="s">
        <v>57</v>
      </c>
      <c r="C27" s="37"/>
    </row>
    <row r="28" spans="1:3" s="14" customFormat="1" ht="18" customHeight="1" x14ac:dyDescent="0.25">
      <c r="A28" s="15" t="s">
        <v>50</v>
      </c>
      <c r="B28" s="63" t="s">
        <v>163</v>
      </c>
      <c r="C28" s="37"/>
    </row>
    <row r="29" spans="1:3" s="14" customFormat="1" ht="18" customHeight="1" x14ac:dyDescent="0.25">
      <c r="A29" s="15" t="s">
        <v>51</v>
      </c>
      <c r="B29" s="63" t="s">
        <v>61</v>
      </c>
      <c r="C29" s="37"/>
    </row>
    <row r="30" spans="1:3" s="14" customFormat="1" ht="18" customHeight="1" x14ac:dyDescent="0.25">
      <c r="A30" s="15" t="s">
        <v>52</v>
      </c>
      <c r="B30" s="15" t="s">
        <v>118</v>
      </c>
      <c r="C30" s="37"/>
    </row>
    <row r="31" spans="1:3" s="14" customFormat="1" ht="18" customHeight="1" x14ac:dyDescent="0.25">
      <c r="A31" s="15" t="s">
        <v>62</v>
      </c>
      <c r="B31" s="15" t="s">
        <v>118</v>
      </c>
      <c r="C31" s="37"/>
    </row>
    <row r="32" spans="1:3" s="14" customFormat="1" ht="18" customHeight="1" x14ac:dyDescent="0.25">
      <c r="A32" s="15" t="s">
        <v>63</v>
      </c>
      <c r="B32" s="15" t="s">
        <v>118</v>
      </c>
      <c r="C32" s="37"/>
    </row>
    <row r="33" spans="1:3" s="14" customFormat="1" ht="18" customHeight="1" x14ac:dyDescent="0.25">
      <c r="A33" s="15" t="s">
        <v>65</v>
      </c>
      <c r="B33" s="15" t="s">
        <v>118</v>
      </c>
      <c r="C33" s="37"/>
    </row>
    <row r="34" spans="1:3" s="14" customFormat="1" ht="18" customHeight="1" x14ac:dyDescent="0.25">
      <c r="A34" s="15" t="s">
        <v>64</v>
      </c>
      <c r="B34" s="63" t="s">
        <v>118</v>
      </c>
      <c r="C34" s="37"/>
    </row>
    <row r="35" spans="1:3" s="14" customFormat="1" ht="18" customHeight="1" x14ac:dyDescent="0.25">
      <c r="A35" s="15" t="s">
        <v>66</v>
      </c>
      <c r="B35" s="63" t="s">
        <v>118</v>
      </c>
      <c r="C35" s="37"/>
    </row>
    <row r="36" spans="1:3" s="14" customFormat="1" ht="18" customHeight="1" x14ac:dyDescent="0.25">
      <c r="A36" s="16" t="s">
        <v>72</v>
      </c>
      <c r="B36" s="63" t="s">
        <v>118</v>
      </c>
      <c r="C36" s="37"/>
    </row>
    <row r="37" spans="1:3" s="14" customFormat="1" ht="18" customHeight="1" x14ac:dyDescent="0.25">
      <c r="A37" s="15" t="s">
        <v>170</v>
      </c>
      <c r="B37" s="63" t="s">
        <v>167</v>
      </c>
      <c r="C37" s="37"/>
    </row>
    <row r="38" spans="1:3" s="14" customFormat="1" ht="18" customHeight="1" x14ac:dyDescent="0.25">
      <c r="A38" s="15" t="s">
        <v>67</v>
      </c>
      <c r="B38" s="63" t="s">
        <v>163</v>
      </c>
      <c r="C38" s="37"/>
    </row>
    <row r="39" spans="1:3" s="14" customFormat="1" ht="18" customHeight="1" x14ac:dyDescent="0.25">
      <c r="A39" s="15" t="s">
        <v>68</v>
      </c>
      <c r="B39" s="63" t="s">
        <v>167</v>
      </c>
      <c r="C39" s="37"/>
    </row>
    <row r="40" spans="1:3" s="14" customFormat="1" ht="18" customHeight="1" x14ac:dyDescent="0.25">
      <c r="A40" s="6" t="s">
        <v>69</v>
      </c>
      <c r="B40" s="17"/>
      <c r="C40" s="125"/>
    </row>
    <row r="41" spans="1:3" ht="25.5" x14ac:dyDescent="0.2">
      <c r="A41" s="7"/>
      <c r="B41" s="8" t="s">
        <v>119</v>
      </c>
      <c r="C41" s="126"/>
    </row>
    <row r="42" spans="1:3" x14ac:dyDescent="0.2">
      <c r="A42" s="7"/>
      <c r="B42" s="7"/>
      <c r="C42" s="126"/>
    </row>
    <row r="43" spans="1:3" x14ac:dyDescent="0.2">
      <c r="A43" s="7"/>
      <c r="B43" s="7"/>
      <c r="C43" s="126"/>
    </row>
    <row r="44" spans="1:3" x14ac:dyDescent="0.2">
      <c r="A44" s="7"/>
      <c r="B44" s="9" t="s">
        <v>71</v>
      </c>
      <c r="C44" s="126"/>
    </row>
    <row r="45" spans="1:3" x14ac:dyDescent="0.2">
      <c r="A45" s="7"/>
      <c r="B45" s="7"/>
      <c r="C45" s="126"/>
    </row>
    <row r="46" spans="1:3" x14ac:dyDescent="0.2">
      <c r="A46" s="10"/>
      <c r="B46" s="10"/>
      <c r="C46" s="127"/>
    </row>
    <row r="47" spans="1:3" x14ac:dyDescent="0.2">
      <c r="A47" s="4"/>
      <c r="B47" s="4"/>
      <c r="C47" s="4"/>
    </row>
    <row r="48" spans="1:3" x14ac:dyDescent="0.2">
      <c r="A48" s="134" t="s">
        <v>70</v>
      </c>
      <c r="B48" s="135"/>
      <c r="C48" s="136"/>
    </row>
    <row r="49" spans="1:3" x14ac:dyDescent="0.2">
      <c r="A49" s="128"/>
      <c r="B49" s="129"/>
      <c r="C49" s="130"/>
    </row>
    <row r="50" spans="1:3" x14ac:dyDescent="0.2">
      <c r="A50" s="128"/>
      <c r="B50" s="129"/>
      <c r="C50" s="130"/>
    </row>
    <row r="51" spans="1:3" x14ac:dyDescent="0.2">
      <c r="A51" s="128"/>
      <c r="B51" s="129"/>
      <c r="C51" s="130"/>
    </row>
    <row r="52" spans="1:3" x14ac:dyDescent="0.2">
      <c r="A52" s="128"/>
      <c r="B52" s="129"/>
      <c r="C52" s="130"/>
    </row>
    <row r="53" spans="1:3" x14ac:dyDescent="0.2">
      <c r="A53" s="128"/>
      <c r="B53" s="129"/>
      <c r="C53" s="130"/>
    </row>
    <row r="54" spans="1:3" ht="44.25" customHeight="1" x14ac:dyDescent="0.2">
      <c r="A54" s="119" t="s">
        <v>171</v>
      </c>
      <c r="B54" s="120"/>
      <c r="C54" s="121"/>
    </row>
    <row r="55" spans="1:3" ht="54" customHeight="1" x14ac:dyDescent="0.2">
      <c r="A55" s="131" t="s">
        <v>173</v>
      </c>
      <c r="B55" s="132"/>
      <c r="C55" s="133"/>
    </row>
    <row r="56" spans="1:3" x14ac:dyDescent="0.2">
      <c r="A56" s="4"/>
      <c r="B56" s="4"/>
      <c r="C56" s="4"/>
    </row>
    <row r="57" spans="1:3" ht="54" customHeight="1" x14ac:dyDescent="0.2">
      <c r="A57" s="122" t="s">
        <v>172</v>
      </c>
      <c r="B57" s="123"/>
      <c r="C57" s="12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SfK3A8pvisNUK1rPAQFZARNaeY/v0ht7T8NVnnWkqlC2+chHWbWKu9+5FN4bXzcxHMI74+f0qKZKuBtH+TuvRg==" saltValue="2aXmLi67D3L90I8OsfRLyg==" spinCount="100000" sheet="1" objects="1" scenarios="1"/>
  <mergeCells count="10">
    <mergeCell ref="A54:C54"/>
    <mergeCell ref="A57:C57"/>
    <mergeCell ref="C40:C46"/>
    <mergeCell ref="A49:C49"/>
    <mergeCell ref="A50:C50"/>
    <mergeCell ref="A51:C51"/>
    <mergeCell ref="A52:C52"/>
    <mergeCell ref="A53:C53"/>
    <mergeCell ref="A55:C55"/>
    <mergeCell ref="A48:C4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123</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wFQc19KolndedmdSRgwMo//E58May1B4+J9hqj3VM15AcullXB1bex/n4OX/RRDce9XfWiEFTiTBscJWum+QPA==" saltValue="BKphJKX9wvXbghvuQvU+Sw==" spinCount="100000" sheet="1" objects="1" scenarios="1"/>
  <mergeCells count="101">
    <mergeCell ref="A27:E27"/>
    <mergeCell ref="F27:J27"/>
    <mergeCell ref="A28:E28"/>
    <mergeCell ref="F28:G28"/>
    <mergeCell ref="P28:Q28"/>
    <mergeCell ref="A29:E29"/>
    <mergeCell ref="F29:G29"/>
    <mergeCell ref="P29:Q29"/>
    <mergeCell ref="G15:T15"/>
    <mergeCell ref="G17:T17"/>
    <mergeCell ref="G18:T18"/>
    <mergeCell ref="G19:T19"/>
    <mergeCell ref="G20:T20"/>
    <mergeCell ref="G23:T23"/>
    <mergeCell ref="A33:E33"/>
    <mergeCell ref="F33:J33"/>
    <mergeCell ref="K33:O33"/>
    <mergeCell ref="P33:T33"/>
    <mergeCell ref="A34:E34"/>
    <mergeCell ref="F34:G34"/>
    <mergeCell ref="K34:L34"/>
    <mergeCell ref="A30:E30"/>
    <mergeCell ref="F30:G30"/>
    <mergeCell ref="K30:O30"/>
    <mergeCell ref="P30:Q30"/>
    <mergeCell ref="A31:E31"/>
    <mergeCell ref="F31:G31"/>
    <mergeCell ref="K40:L40"/>
    <mergeCell ref="A37:E37"/>
    <mergeCell ref="F37:G37"/>
    <mergeCell ref="K37:L37"/>
    <mergeCell ref="A38:E38"/>
    <mergeCell ref="F38:G38"/>
    <mergeCell ref="K38:L38"/>
    <mergeCell ref="A35:E35"/>
    <mergeCell ref="F35:G35"/>
    <mergeCell ref="K35:L35"/>
    <mergeCell ref="A36:E36"/>
    <mergeCell ref="F36:G36"/>
    <mergeCell ref="K36:L36"/>
    <mergeCell ref="A53:E53"/>
    <mergeCell ref="A54:E54"/>
    <mergeCell ref="A55:E55"/>
    <mergeCell ref="A56:E56"/>
    <mergeCell ref="A57:E57"/>
    <mergeCell ref="A58:E58"/>
    <mergeCell ref="F1:T1"/>
    <mergeCell ref="A51:J51"/>
    <mergeCell ref="K51:T51"/>
    <mergeCell ref="A52:E52"/>
    <mergeCell ref="F52:J52"/>
    <mergeCell ref="K52:O52"/>
    <mergeCell ref="P52:T52"/>
    <mergeCell ref="P40:Q40"/>
    <mergeCell ref="A41:E41"/>
    <mergeCell ref="F41:G41"/>
    <mergeCell ref="K41:L41"/>
    <mergeCell ref="A42:E42"/>
    <mergeCell ref="F44:T44"/>
    <mergeCell ref="A39:E39"/>
    <mergeCell ref="F39:G39"/>
    <mergeCell ref="K39:L39"/>
    <mergeCell ref="A40:E40"/>
    <mergeCell ref="F40:G40"/>
    <mergeCell ref="P53:T53"/>
    <mergeCell ref="P54:T54"/>
    <mergeCell ref="P55:T55"/>
    <mergeCell ref="P56:T56"/>
    <mergeCell ref="P57:T57"/>
    <mergeCell ref="P58:T58"/>
    <mergeCell ref="F59:J59"/>
    <mergeCell ref="F60:J60"/>
    <mergeCell ref="F61:J61"/>
    <mergeCell ref="K53:O53"/>
    <mergeCell ref="K54:O54"/>
    <mergeCell ref="K55:O55"/>
    <mergeCell ref="K56:O56"/>
    <mergeCell ref="K57:O57"/>
    <mergeCell ref="K58:O58"/>
    <mergeCell ref="F53:J53"/>
    <mergeCell ref="F54:J54"/>
    <mergeCell ref="F55:J55"/>
    <mergeCell ref="F56:J56"/>
    <mergeCell ref="F57:J57"/>
    <mergeCell ref="F58:J58"/>
    <mergeCell ref="A63:E63"/>
    <mergeCell ref="P59:T59"/>
    <mergeCell ref="P60:T60"/>
    <mergeCell ref="P61:T61"/>
    <mergeCell ref="P62:T62"/>
    <mergeCell ref="F63:J63"/>
    <mergeCell ref="P63:T63"/>
    <mergeCell ref="K59:O59"/>
    <mergeCell ref="K60:O60"/>
    <mergeCell ref="K61:O61"/>
    <mergeCell ref="K62:O62"/>
    <mergeCell ref="F62:J62"/>
    <mergeCell ref="A59:E59"/>
    <mergeCell ref="A60:E60"/>
    <mergeCell ref="A61:E61"/>
    <mergeCell ref="A62:E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T82"/>
  <sheetViews>
    <sheetView view="pageLayout" topLeftCell="A34"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147</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GhNuWKPQgV6Yrn4/GuM3vRToHNrmgPWApiUKZguB0clubiFSVbS8BJQny9oL/xasODSDjGTxpRX2osereSmLPQ==" saltValue="x05eZ89oFz/ZD9Oq/dZKlA=="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146</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xBF0+3thp/trAMk0Q4OCIGQT0L/LHRveoC8ONdfBq+3LuDPfX7kHxrpN2SJ9KlOpzHLBziD0DkUa08/sKBtihg==" saltValue="x1+9Cmmnb1azXU/9HJ91OA=="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82"/>
  <sheetViews>
    <sheetView view="pageLayout"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145</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4/nLkwlCyVN+dTFuyMg3fBHSwFeLgxfjT7sWSEu6qckplbnjZm8v9aPMDlX9IC8PIweIc+U8uvNCuHgsCtrwYQ==" saltValue="Tk+YFGpErGFNxIHezZAbGw=="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T82"/>
  <sheetViews>
    <sheetView view="pageLayout"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144</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B4xl720Iiu2xOn0tnG/Kwd4fjEp58zb7e1I1VDWifbKs2C63Jbw7HWo6ik5aZdtqyPpcPKN8EHZANbWFoaCZAw==" saltValue="0ZeapPlUHdvaNdyDgaA0mw=="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143</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zjlUVKMOC/FNXazW+occ3Drhe9dliOEZ4PrSm8kwMoOuhoOY3ZEveuP9G/Z+epUgCBWhSllUjStkKB0X8bhnag==" saltValue="xcpKDKGhFFdRBWYFyuTCzg=="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T82"/>
  <sheetViews>
    <sheetView view="pageLayout" topLeftCell="A22" zoomScaleNormal="100" workbookViewId="0">
      <selection activeCell="A6" sqref="A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16384" width="11.42578125" style="1"/>
  </cols>
  <sheetData>
    <row r="1" spans="1:20" x14ac:dyDescent="0.2">
      <c r="A1" s="1" t="s">
        <v>142</v>
      </c>
      <c r="F1" s="70"/>
      <c r="G1" s="70"/>
      <c r="H1" s="70"/>
      <c r="I1" s="70"/>
      <c r="J1" s="70"/>
      <c r="K1" s="70"/>
      <c r="L1" s="70"/>
      <c r="M1" s="70"/>
      <c r="N1" s="70"/>
      <c r="O1" s="70"/>
      <c r="P1" s="70"/>
      <c r="Q1" s="70"/>
      <c r="R1" s="70"/>
      <c r="S1" s="70"/>
      <c r="T1" s="70"/>
    </row>
    <row r="2" spans="1:20" x14ac:dyDescent="0.2">
      <c r="F2" s="49"/>
      <c r="G2" s="49"/>
      <c r="H2" s="49"/>
      <c r="I2" s="49"/>
      <c r="J2" s="49"/>
      <c r="K2" s="49"/>
      <c r="L2" s="49"/>
      <c r="M2" s="49"/>
      <c r="N2" s="49"/>
      <c r="O2" s="49"/>
      <c r="P2" s="49"/>
      <c r="Q2" s="49"/>
      <c r="R2" s="49"/>
      <c r="S2" s="49"/>
      <c r="T2" s="49"/>
    </row>
    <row r="3" spans="1:20" ht="15.75" x14ac:dyDescent="0.25">
      <c r="A3" s="5" t="s">
        <v>18</v>
      </c>
    </row>
    <row r="5" spans="1:20" x14ac:dyDescent="0.2">
      <c r="A5" s="1" t="s">
        <v>25</v>
      </c>
      <c r="F5" s="40"/>
      <c r="G5" s="1" t="s">
        <v>73</v>
      </c>
    </row>
    <row r="6" spans="1:20" x14ac:dyDescent="0.2">
      <c r="F6" s="40"/>
      <c r="G6" s="1" t="s">
        <v>74</v>
      </c>
    </row>
    <row r="7" spans="1:20" x14ac:dyDescent="0.2">
      <c r="F7" s="40"/>
      <c r="G7" s="1" t="s">
        <v>75</v>
      </c>
    </row>
    <row r="9" spans="1:20" x14ac:dyDescent="0.2">
      <c r="A9" s="1" t="s">
        <v>24</v>
      </c>
      <c r="F9" s="40"/>
      <c r="G9" s="1" t="s">
        <v>76</v>
      </c>
    </row>
    <row r="10" spans="1:20" x14ac:dyDescent="0.2">
      <c r="A10" s="1" t="s">
        <v>19</v>
      </c>
      <c r="F10" s="40"/>
      <c r="G10" s="1" t="s">
        <v>77</v>
      </c>
    </row>
    <row r="11" spans="1:20" x14ac:dyDescent="0.2">
      <c r="F11" s="40"/>
      <c r="G11" s="1" t="s">
        <v>78</v>
      </c>
    </row>
    <row r="12" spans="1:20" x14ac:dyDescent="0.2">
      <c r="F12" s="40"/>
      <c r="G12" s="1" t="s">
        <v>103</v>
      </c>
    </row>
    <row r="14" spans="1:20" x14ac:dyDescent="0.2">
      <c r="A14" s="1" t="s">
        <v>20</v>
      </c>
      <c r="F14" s="40"/>
      <c r="G14" s="4" t="s">
        <v>79</v>
      </c>
    </row>
    <row r="15" spans="1:20" x14ac:dyDescent="0.2">
      <c r="F15" s="40"/>
      <c r="G15" s="70"/>
      <c r="H15" s="70"/>
      <c r="I15" s="70"/>
      <c r="J15" s="70"/>
      <c r="K15" s="70"/>
      <c r="L15" s="70"/>
      <c r="M15" s="70"/>
      <c r="N15" s="70"/>
      <c r="O15" s="70"/>
      <c r="P15" s="70"/>
      <c r="Q15" s="70"/>
      <c r="R15" s="70"/>
      <c r="S15" s="70"/>
      <c r="T15" s="70"/>
    </row>
    <row r="17" spans="1:20" x14ac:dyDescent="0.2">
      <c r="A17" s="1" t="s">
        <v>21</v>
      </c>
      <c r="F17" s="40"/>
      <c r="G17" s="70"/>
      <c r="H17" s="70"/>
      <c r="I17" s="70"/>
      <c r="J17" s="70"/>
      <c r="K17" s="70"/>
      <c r="L17" s="70"/>
      <c r="M17" s="70"/>
      <c r="N17" s="70"/>
      <c r="O17" s="70"/>
      <c r="P17" s="70"/>
      <c r="Q17" s="70"/>
      <c r="R17" s="70"/>
      <c r="S17" s="70"/>
      <c r="T17" s="70"/>
    </row>
    <row r="18" spans="1:20" x14ac:dyDescent="0.2">
      <c r="A18" s="1" t="s">
        <v>22</v>
      </c>
      <c r="F18" s="40"/>
      <c r="G18" s="70"/>
      <c r="H18" s="70"/>
      <c r="I18" s="70"/>
      <c r="J18" s="70"/>
      <c r="K18" s="70"/>
      <c r="L18" s="70"/>
      <c r="M18" s="70"/>
      <c r="N18" s="70"/>
      <c r="O18" s="70"/>
      <c r="P18" s="70"/>
      <c r="Q18" s="70"/>
      <c r="R18" s="70"/>
      <c r="S18" s="70"/>
      <c r="T18" s="70"/>
    </row>
    <row r="19" spans="1:20" x14ac:dyDescent="0.2">
      <c r="F19" s="40"/>
      <c r="G19" s="70"/>
      <c r="H19" s="70"/>
      <c r="I19" s="70"/>
      <c r="J19" s="70"/>
      <c r="K19" s="70"/>
      <c r="L19" s="70"/>
      <c r="M19" s="70"/>
      <c r="N19" s="70"/>
      <c r="O19" s="70"/>
      <c r="P19" s="70"/>
      <c r="Q19" s="70"/>
      <c r="R19" s="70"/>
      <c r="S19" s="70"/>
      <c r="T19" s="70"/>
    </row>
    <row r="20" spans="1:20" x14ac:dyDescent="0.2">
      <c r="F20" s="40"/>
      <c r="G20" s="70"/>
      <c r="H20" s="70"/>
      <c r="I20" s="70"/>
      <c r="J20" s="70"/>
      <c r="K20" s="70"/>
      <c r="L20" s="70"/>
      <c r="M20" s="70"/>
      <c r="N20" s="70"/>
      <c r="O20" s="70"/>
      <c r="P20" s="70"/>
      <c r="Q20" s="70"/>
      <c r="R20" s="70"/>
      <c r="S20" s="70"/>
      <c r="T20" s="70"/>
    </row>
    <row r="22" spans="1:20" x14ac:dyDescent="0.2">
      <c r="A22" s="1" t="s">
        <v>23</v>
      </c>
      <c r="F22" s="40"/>
      <c r="G22" s="1" t="s">
        <v>80</v>
      </c>
    </row>
    <row r="23" spans="1:20" x14ac:dyDescent="0.2">
      <c r="F23" s="40"/>
      <c r="G23" s="70"/>
      <c r="H23" s="70"/>
      <c r="I23" s="70"/>
      <c r="J23" s="70"/>
      <c r="K23" s="70"/>
      <c r="L23" s="70"/>
      <c r="M23" s="70"/>
      <c r="N23" s="70"/>
      <c r="O23" s="70"/>
      <c r="P23" s="70"/>
      <c r="Q23" s="70"/>
      <c r="R23" s="70"/>
      <c r="S23" s="70"/>
      <c r="T23" s="70"/>
    </row>
    <row r="25" spans="1:20" ht="15" x14ac:dyDescent="0.25">
      <c r="A25" s="18" t="s">
        <v>26</v>
      </c>
    </row>
    <row r="26" spans="1:20" ht="15" x14ac:dyDescent="0.25">
      <c r="A26" s="18"/>
    </row>
    <row r="27" spans="1:20" ht="18.600000000000001" customHeight="1" x14ac:dyDescent="0.2">
      <c r="A27" s="117" t="s">
        <v>28</v>
      </c>
      <c r="B27" s="117"/>
      <c r="C27" s="117"/>
      <c r="D27" s="117"/>
      <c r="E27" s="117"/>
      <c r="F27" s="118"/>
      <c r="G27" s="85"/>
      <c r="H27" s="85"/>
      <c r="I27" s="85"/>
      <c r="J27" s="86"/>
    </row>
    <row r="28" spans="1:20" ht="18.75" x14ac:dyDescent="0.35">
      <c r="A28" s="102" t="s">
        <v>110</v>
      </c>
      <c r="B28" s="103"/>
      <c r="C28" s="103"/>
      <c r="D28" s="103"/>
      <c r="E28" s="104"/>
      <c r="F28" s="112"/>
      <c r="G28" s="113"/>
      <c r="H28" s="29" t="s">
        <v>81</v>
      </c>
      <c r="I28" s="29"/>
      <c r="J28" s="30"/>
      <c r="K28" s="31" t="s">
        <v>90</v>
      </c>
      <c r="L28" s="29"/>
      <c r="M28" s="29"/>
      <c r="N28" s="29"/>
      <c r="O28" s="30"/>
      <c r="P28" s="112"/>
      <c r="Q28" s="113"/>
      <c r="R28" s="29" t="s">
        <v>95</v>
      </c>
      <c r="S28" s="29"/>
      <c r="T28" s="30"/>
    </row>
    <row r="29" spans="1:20" ht="18.75" x14ac:dyDescent="0.35">
      <c r="A29" s="102" t="s">
        <v>111</v>
      </c>
      <c r="B29" s="103"/>
      <c r="C29" s="103"/>
      <c r="D29" s="103"/>
      <c r="E29" s="104"/>
      <c r="F29" s="112"/>
      <c r="G29" s="113"/>
      <c r="H29" s="29" t="s">
        <v>81</v>
      </c>
      <c r="I29" s="29"/>
      <c r="J29" s="30"/>
      <c r="K29" s="31" t="s">
        <v>91</v>
      </c>
      <c r="L29" s="29"/>
      <c r="M29" s="29"/>
      <c r="N29" s="29"/>
      <c r="O29" s="30"/>
      <c r="P29" s="112"/>
      <c r="Q29" s="113"/>
      <c r="R29" s="29" t="s">
        <v>95</v>
      </c>
      <c r="S29" s="29"/>
      <c r="T29" s="30"/>
    </row>
    <row r="30" spans="1:20" ht="16.5" x14ac:dyDescent="0.2">
      <c r="A30" s="102" t="s">
        <v>112</v>
      </c>
      <c r="B30" s="103"/>
      <c r="C30" s="103"/>
      <c r="D30" s="103"/>
      <c r="E30" s="104"/>
      <c r="F30" s="112"/>
      <c r="G30" s="113"/>
      <c r="H30" s="29" t="s">
        <v>82</v>
      </c>
      <c r="I30" s="29"/>
      <c r="J30" s="30"/>
      <c r="K30" s="102" t="s">
        <v>92</v>
      </c>
      <c r="L30" s="103"/>
      <c r="M30" s="103"/>
      <c r="N30" s="103"/>
      <c r="O30" s="104"/>
      <c r="P30" s="112"/>
      <c r="Q30" s="113"/>
      <c r="R30" s="29" t="s">
        <v>96</v>
      </c>
      <c r="S30" s="29"/>
      <c r="T30" s="30"/>
    </row>
    <row r="31" spans="1:20" x14ac:dyDescent="0.2">
      <c r="A31" s="102" t="s">
        <v>27</v>
      </c>
      <c r="B31" s="103"/>
      <c r="C31" s="103"/>
      <c r="D31" s="103"/>
      <c r="E31" s="104"/>
      <c r="F31" s="112"/>
      <c r="G31" s="113"/>
      <c r="H31" s="29" t="s">
        <v>83</v>
      </c>
      <c r="I31" s="29"/>
      <c r="J31" s="30"/>
    </row>
    <row r="33" spans="1:20" x14ac:dyDescent="0.2">
      <c r="A33" s="102"/>
      <c r="B33" s="103"/>
      <c r="C33" s="103"/>
      <c r="D33" s="103"/>
      <c r="E33" s="104"/>
      <c r="F33" s="114" t="s">
        <v>84</v>
      </c>
      <c r="G33" s="115"/>
      <c r="H33" s="115"/>
      <c r="I33" s="115"/>
      <c r="J33" s="116"/>
      <c r="K33" s="114" t="s">
        <v>93</v>
      </c>
      <c r="L33" s="115"/>
      <c r="M33" s="115"/>
      <c r="N33" s="115"/>
      <c r="O33" s="116"/>
      <c r="P33" s="114" t="s">
        <v>94</v>
      </c>
      <c r="Q33" s="115"/>
      <c r="R33" s="115"/>
      <c r="S33" s="115"/>
      <c r="T33" s="116"/>
    </row>
    <row r="34" spans="1:20" ht="18.75" x14ac:dyDescent="0.35">
      <c r="A34" s="102" t="s">
        <v>98</v>
      </c>
      <c r="B34" s="103"/>
      <c r="C34" s="103"/>
      <c r="D34" s="103"/>
      <c r="E34" s="104"/>
      <c r="F34" s="112"/>
      <c r="G34" s="113"/>
      <c r="H34" s="29" t="s">
        <v>85</v>
      </c>
      <c r="I34" s="29"/>
      <c r="J34" s="30"/>
      <c r="K34" s="112"/>
      <c r="L34" s="113"/>
      <c r="M34" s="29" t="s">
        <v>85</v>
      </c>
      <c r="N34" s="29"/>
      <c r="O34" s="30"/>
      <c r="P34" s="21"/>
      <c r="Q34" s="22"/>
      <c r="R34" s="22"/>
      <c r="S34" s="22"/>
      <c r="T34" s="24"/>
    </row>
    <row r="35" spans="1:20" ht="18.75" x14ac:dyDescent="0.35">
      <c r="A35" s="102" t="s">
        <v>97</v>
      </c>
      <c r="B35" s="103"/>
      <c r="C35" s="103"/>
      <c r="D35" s="103"/>
      <c r="E35" s="104"/>
      <c r="F35" s="112"/>
      <c r="G35" s="113"/>
      <c r="H35" s="29" t="s">
        <v>86</v>
      </c>
      <c r="I35" s="29"/>
      <c r="J35" s="30"/>
      <c r="K35" s="112"/>
      <c r="L35" s="113"/>
      <c r="M35" s="29" t="s">
        <v>86</v>
      </c>
      <c r="N35" s="29"/>
      <c r="O35" s="30"/>
      <c r="P35" s="21"/>
      <c r="Q35" s="22"/>
      <c r="R35" s="22"/>
      <c r="S35" s="22"/>
      <c r="T35" s="24"/>
    </row>
    <row r="36" spans="1:20" ht="16.5" x14ac:dyDescent="0.2">
      <c r="A36" s="107" t="s">
        <v>116</v>
      </c>
      <c r="B36" s="108"/>
      <c r="C36" s="108"/>
      <c r="D36" s="108"/>
      <c r="E36" s="109"/>
      <c r="F36" s="110"/>
      <c r="G36" s="111"/>
      <c r="H36" s="22" t="s">
        <v>87</v>
      </c>
      <c r="I36" s="22"/>
      <c r="J36" s="24"/>
      <c r="K36" s="110"/>
      <c r="L36" s="111"/>
      <c r="M36" s="22" t="s">
        <v>87</v>
      </c>
      <c r="N36" s="22"/>
      <c r="O36" s="24"/>
      <c r="P36" s="21"/>
      <c r="Q36" s="22"/>
      <c r="R36" s="22"/>
      <c r="S36" s="22"/>
      <c r="T36" s="24"/>
    </row>
    <row r="37" spans="1:20" x14ac:dyDescent="0.2">
      <c r="A37" s="97" t="s">
        <v>117</v>
      </c>
      <c r="B37" s="98"/>
      <c r="C37" s="98"/>
      <c r="D37" s="98"/>
      <c r="E37" s="99"/>
      <c r="F37" s="100"/>
      <c r="G37" s="101"/>
      <c r="H37" s="3"/>
      <c r="I37" s="3"/>
      <c r="J37" s="27"/>
      <c r="K37" s="100"/>
      <c r="L37" s="101"/>
      <c r="M37" s="3"/>
      <c r="N37" s="3"/>
      <c r="O37" s="27"/>
      <c r="P37" s="21"/>
      <c r="Q37" s="22"/>
      <c r="R37" s="22"/>
      <c r="S37" s="22"/>
      <c r="T37" s="24"/>
    </row>
    <row r="38" spans="1:20" x14ac:dyDescent="0.2">
      <c r="A38" s="107" t="s">
        <v>29</v>
      </c>
      <c r="B38" s="108"/>
      <c r="C38" s="108"/>
      <c r="D38" s="108"/>
      <c r="E38" s="109"/>
      <c r="F38" s="110"/>
      <c r="G38" s="111"/>
      <c r="H38" s="22" t="s">
        <v>87</v>
      </c>
      <c r="I38" s="22"/>
      <c r="J38" s="24"/>
      <c r="K38" s="110"/>
      <c r="L38" s="111"/>
      <c r="M38" s="22" t="s">
        <v>87</v>
      </c>
      <c r="N38" s="22"/>
      <c r="O38" s="24"/>
      <c r="P38" s="21"/>
      <c r="Q38" s="22"/>
      <c r="R38" s="22"/>
      <c r="S38" s="22"/>
      <c r="T38" s="24"/>
    </row>
    <row r="39" spans="1:20" x14ac:dyDescent="0.2">
      <c r="A39" s="97" t="s">
        <v>30</v>
      </c>
      <c r="B39" s="98"/>
      <c r="C39" s="98"/>
      <c r="D39" s="98"/>
      <c r="E39" s="99"/>
      <c r="F39" s="100"/>
      <c r="G39" s="101"/>
      <c r="H39" s="3"/>
      <c r="I39" s="3"/>
      <c r="J39" s="27"/>
      <c r="K39" s="100"/>
      <c r="L39" s="101"/>
      <c r="M39" s="3"/>
      <c r="N39" s="3"/>
      <c r="O39" s="27"/>
      <c r="P39" s="21"/>
      <c r="Q39" s="22"/>
      <c r="R39" s="22"/>
      <c r="S39" s="22"/>
      <c r="T39" s="24"/>
    </row>
    <row r="40" spans="1:20" ht="18.75" x14ac:dyDescent="0.35">
      <c r="A40" s="107" t="s">
        <v>108</v>
      </c>
      <c r="B40" s="108"/>
      <c r="C40" s="108"/>
      <c r="D40" s="108"/>
      <c r="E40" s="109"/>
      <c r="F40" s="95" t="str">
        <f>IF(F34=0," ",F34/(F28+F29))</f>
        <v xml:space="preserve"> </v>
      </c>
      <c r="G40" s="96"/>
      <c r="H40" s="22" t="s">
        <v>8</v>
      </c>
      <c r="I40" s="22"/>
      <c r="J40" s="24"/>
      <c r="K40" s="95" t="str">
        <f>IF(K34=0," ",K34/(F28+F29))</f>
        <v xml:space="preserve"> </v>
      </c>
      <c r="L40" s="96"/>
      <c r="M40" s="22" t="s">
        <v>8</v>
      </c>
      <c r="N40" s="22"/>
      <c r="O40" s="24"/>
      <c r="P40" s="95" t="str">
        <f>IF(F34=0," ",(F40+K40)/2)</f>
        <v xml:space="preserve"> </v>
      </c>
      <c r="Q40" s="96"/>
      <c r="R40" s="33" t="s">
        <v>8</v>
      </c>
      <c r="S40" s="20"/>
      <c r="T40" s="28"/>
    </row>
    <row r="41" spans="1:20" ht="15" x14ac:dyDescent="0.25">
      <c r="A41" s="97" t="s">
        <v>109</v>
      </c>
      <c r="B41" s="98"/>
      <c r="C41" s="98"/>
      <c r="D41" s="98"/>
      <c r="E41" s="99"/>
      <c r="F41" s="100"/>
      <c r="G41" s="101"/>
      <c r="H41" s="3"/>
      <c r="I41" s="3"/>
      <c r="J41" s="27"/>
      <c r="K41" s="100"/>
      <c r="L41" s="101"/>
      <c r="M41" s="3"/>
      <c r="N41" s="3"/>
      <c r="O41" s="27"/>
      <c r="P41" s="25"/>
      <c r="Q41" s="3"/>
      <c r="R41" s="32"/>
      <c r="S41" s="3"/>
      <c r="T41" s="27"/>
    </row>
    <row r="42" spans="1:20" x14ac:dyDescent="0.2">
      <c r="A42" s="102" t="s">
        <v>31</v>
      </c>
      <c r="B42" s="103"/>
      <c r="C42" s="103"/>
      <c r="D42" s="103"/>
      <c r="E42" s="104"/>
      <c r="F42" s="25" t="s">
        <v>89</v>
      </c>
      <c r="G42" s="41"/>
      <c r="H42" s="3" t="s">
        <v>88</v>
      </c>
      <c r="I42" s="3"/>
      <c r="J42" s="27"/>
      <c r="K42" s="25" t="s">
        <v>89</v>
      </c>
      <c r="L42" s="41"/>
      <c r="M42" s="3" t="s">
        <v>88</v>
      </c>
      <c r="N42" s="3"/>
      <c r="O42" s="27"/>
      <c r="P42" s="25" t="s">
        <v>89</v>
      </c>
      <c r="Q42" s="41"/>
      <c r="R42" s="3" t="s">
        <v>88</v>
      </c>
      <c r="S42" s="3"/>
      <c r="T42" s="27"/>
    </row>
    <row r="44" spans="1:20" ht="27" customHeight="1" x14ac:dyDescent="0.2">
      <c r="A44" s="19" t="s">
        <v>32</v>
      </c>
      <c r="B44" s="20"/>
      <c r="C44" s="20"/>
      <c r="D44" s="20"/>
      <c r="E44" s="28"/>
      <c r="F44" s="105" t="s">
        <v>177</v>
      </c>
      <c r="G44" s="105"/>
      <c r="H44" s="105"/>
      <c r="I44" s="105"/>
      <c r="J44" s="105"/>
      <c r="K44" s="105"/>
      <c r="L44" s="105"/>
      <c r="M44" s="105"/>
      <c r="N44" s="105"/>
      <c r="O44" s="105"/>
      <c r="P44" s="105"/>
      <c r="Q44" s="105"/>
      <c r="R44" s="105"/>
      <c r="S44" s="105"/>
      <c r="T44" s="106"/>
    </row>
    <row r="45" spans="1:20" x14ac:dyDescent="0.2">
      <c r="A45" s="21"/>
      <c r="B45" s="22"/>
      <c r="C45" s="22"/>
      <c r="D45" s="22"/>
      <c r="E45" s="24"/>
      <c r="F45" s="23" t="s">
        <v>33</v>
      </c>
      <c r="G45" s="22"/>
      <c r="H45" s="22"/>
      <c r="I45" s="22"/>
      <c r="J45" s="22"/>
      <c r="K45" s="22"/>
      <c r="L45" s="22"/>
      <c r="M45" s="22"/>
      <c r="N45" s="22"/>
      <c r="O45" s="22"/>
      <c r="P45" s="22"/>
      <c r="Q45" s="22"/>
      <c r="R45" s="22"/>
      <c r="S45" s="22"/>
      <c r="T45" s="24"/>
    </row>
    <row r="46" spans="1:20" x14ac:dyDescent="0.2">
      <c r="A46" s="25"/>
      <c r="B46" s="3"/>
      <c r="C46" s="3"/>
      <c r="D46" s="3"/>
      <c r="E46" s="27"/>
      <c r="F46" s="26" t="s">
        <v>34</v>
      </c>
      <c r="G46" s="3"/>
      <c r="H46" s="3"/>
      <c r="I46" s="3"/>
      <c r="J46" s="3"/>
      <c r="K46" s="3"/>
      <c r="L46" s="3"/>
      <c r="M46" s="3"/>
      <c r="N46" s="3"/>
      <c r="O46" s="3"/>
      <c r="P46" s="3"/>
      <c r="Q46" s="3"/>
      <c r="R46" s="3"/>
      <c r="S46" s="3"/>
      <c r="T46" s="27"/>
    </row>
    <row r="47" spans="1:20" x14ac:dyDescent="0.2">
      <c r="A47" s="1" t="s">
        <v>124</v>
      </c>
    </row>
    <row r="49" spans="1:20" ht="27.75" x14ac:dyDescent="0.35">
      <c r="A49" s="42" t="s">
        <v>120</v>
      </c>
      <c r="B49" s="45"/>
      <c r="C49" s="45"/>
      <c r="D49" s="45"/>
      <c r="T49" s="44" t="s">
        <v>102</v>
      </c>
    </row>
    <row r="50" spans="1:20" x14ac:dyDescent="0.2">
      <c r="A50" s="45"/>
      <c r="B50" s="45"/>
      <c r="C50" s="45"/>
      <c r="D50" s="45"/>
      <c r="E50" s="43"/>
    </row>
    <row r="51" spans="1:20" ht="15" customHeight="1" x14ac:dyDescent="0.2">
      <c r="A51" s="93" t="s">
        <v>104</v>
      </c>
      <c r="B51" s="93"/>
      <c r="C51" s="93"/>
      <c r="D51" s="93"/>
      <c r="E51" s="93"/>
      <c r="F51" s="93"/>
      <c r="G51" s="93"/>
      <c r="H51" s="93"/>
      <c r="I51" s="93"/>
      <c r="J51" s="93"/>
      <c r="K51" s="93" t="s">
        <v>105</v>
      </c>
      <c r="L51" s="93"/>
      <c r="M51" s="93"/>
      <c r="N51" s="93"/>
      <c r="O51" s="93"/>
      <c r="P51" s="93"/>
      <c r="Q51" s="93"/>
      <c r="R51" s="93"/>
      <c r="S51" s="93"/>
      <c r="T51" s="93"/>
    </row>
    <row r="52" spans="1:20" ht="31.5" customHeight="1" x14ac:dyDescent="0.2">
      <c r="A52" s="94" t="s">
        <v>113</v>
      </c>
      <c r="B52" s="94"/>
      <c r="C52" s="94"/>
      <c r="D52" s="94"/>
      <c r="E52" s="94"/>
      <c r="F52" s="94" t="s">
        <v>114</v>
      </c>
      <c r="G52" s="94"/>
      <c r="H52" s="94"/>
      <c r="I52" s="94"/>
      <c r="J52" s="94"/>
      <c r="K52" s="94" t="s">
        <v>113</v>
      </c>
      <c r="L52" s="94"/>
      <c r="M52" s="94"/>
      <c r="N52" s="94"/>
      <c r="O52" s="94"/>
      <c r="P52" s="94" t="s">
        <v>115</v>
      </c>
      <c r="Q52" s="94"/>
      <c r="R52" s="94"/>
      <c r="S52" s="94"/>
      <c r="T52" s="94"/>
    </row>
    <row r="53" spans="1:20" ht="15" customHeight="1" x14ac:dyDescent="0.2">
      <c r="A53" s="84"/>
      <c r="B53" s="85"/>
      <c r="C53" s="85"/>
      <c r="D53" s="85"/>
      <c r="E53" s="86"/>
      <c r="F53" s="90"/>
      <c r="G53" s="91"/>
      <c r="H53" s="91"/>
      <c r="I53" s="91"/>
      <c r="J53" s="92"/>
      <c r="K53" s="84"/>
      <c r="L53" s="85"/>
      <c r="M53" s="85"/>
      <c r="N53" s="85"/>
      <c r="O53" s="86"/>
      <c r="P53" s="84"/>
      <c r="Q53" s="85"/>
      <c r="R53" s="85"/>
      <c r="S53" s="85"/>
      <c r="T53" s="86"/>
    </row>
    <row r="54" spans="1:20" ht="15" customHeight="1" x14ac:dyDescent="0.2">
      <c r="A54" s="84"/>
      <c r="B54" s="85"/>
      <c r="C54" s="85"/>
      <c r="D54" s="85"/>
      <c r="E54" s="86"/>
      <c r="F54" s="90"/>
      <c r="G54" s="91"/>
      <c r="H54" s="91"/>
      <c r="I54" s="91"/>
      <c r="J54" s="92"/>
      <c r="K54" s="84"/>
      <c r="L54" s="85"/>
      <c r="M54" s="85"/>
      <c r="N54" s="85"/>
      <c r="O54" s="86"/>
      <c r="P54" s="84"/>
      <c r="Q54" s="85"/>
      <c r="R54" s="85"/>
      <c r="S54" s="85"/>
      <c r="T54" s="86"/>
    </row>
    <row r="55" spans="1:20" ht="15" customHeight="1" x14ac:dyDescent="0.2">
      <c r="A55" s="84"/>
      <c r="B55" s="85"/>
      <c r="C55" s="85"/>
      <c r="D55" s="85"/>
      <c r="E55" s="86"/>
      <c r="F55" s="90"/>
      <c r="G55" s="91"/>
      <c r="H55" s="91"/>
      <c r="I55" s="91"/>
      <c r="J55" s="92"/>
      <c r="K55" s="84"/>
      <c r="L55" s="85"/>
      <c r="M55" s="85"/>
      <c r="N55" s="85"/>
      <c r="O55" s="86"/>
      <c r="P55" s="84"/>
      <c r="Q55" s="85"/>
      <c r="R55" s="85"/>
      <c r="S55" s="85"/>
      <c r="T55" s="86"/>
    </row>
    <row r="56" spans="1:20" ht="15" customHeight="1" x14ac:dyDescent="0.2">
      <c r="A56" s="84"/>
      <c r="B56" s="85"/>
      <c r="C56" s="85"/>
      <c r="D56" s="85"/>
      <c r="E56" s="86"/>
      <c r="F56" s="90"/>
      <c r="G56" s="91"/>
      <c r="H56" s="91"/>
      <c r="I56" s="91"/>
      <c r="J56" s="92"/>
      <c r="K56" s="84"/>
      <c r="L56" s="85"/>
      <c r="M56" s="85"/>
      <c r="N56" s="85"/>
      <c r="O56" s="86"/>
      <c r="P56" s="84"/>
      <c r="Q56" s="85"/>
      <c r="R56" s="85"/>
      <c r="S56" s="85"/>
      <c r="T56" s="86"/>
    </row>
    <row r="57" spans="1:20" ht="15" customHeight="1" x14ac:dyDescent="0.2">
      <c r="A57" s="84"/>
      <c r="B57" s="85"/>
      <c r="C57" s="85"/>
      <c r="D57" s="85"/>
      <c r="E57" s="86"/>
      <c r="F57" s="90"/>
      <c r="G57" s="91"/>
      <c r="H57" s="91"/>
      <c r="I57" s="91"/>
      <c r="J57" s="92"/>
      <c r="K57" s="84"/>
      <c r="L57" s="85"/>
      <c r="M57" s="85"/>
      <c r="N57" s="85"/>
      <c r="O57" s="86"/>
      <c r="P57" s="84"/>
      <c r="Q57" s="85"/>
      <c r="R57" s="85"/>
      <c r="S57" s="85"/>
      <c r="T57" s="86"/>
    </row>
    <row r="58" spans="1:20" ht="15" customHeight="1" x14ac:dyDescent="0.2">
      <c r="A58" s="84"/>
      <c r="B58" s="85"/>
      <c r="C58" s="85"/>
      <c r="D58" s="85"/>
      <c r="E58" s="86"/>
      <c r="F58" s="90"/>
      <c r="G58" s="91"/>
      <c r="H58" s="91"/>
      <c r="I58" s="91"/>
      <c r="J58" s="92"/>
      <c r="K58" s="84"/>
      <c r="L58" s="85"/>
      <c r="M58" s="85"/>
      <c r="N58" s="85"/>
      <c r="O58" s="86"/>
      <c r="P58" s="84"/>
      <c r="Q58" s="85"/>
      <c r="R58" s="85"/>
      <c r="S58" s="85"/>
      <c r="T58" s="86"/>
    </row>
    <row r="59" spans="1:20" ht="15" customHeight="1" x14ac:dyDescent="0.2">
      <c r="A59" s="84"/>
      <c r="B59" s="85"/>
      <c r="C59" s="85"/>
      <c r="D59" s="85"/>
      <c r="E59" s="86"/>
      <c r="F59" s="90"/>
      <c r="G59" s="91"/>
      <c r="H59" s="91"/>
      <c r="I59" s="91"/>
      <c r="J59" s="92"/>
      <c r="K59" s="84"/>
      <c r="L59" s="85"/>
      <c r="M59" s="85"/>
      <c r="N59" s="85"/>
      <c r="O59" s="86"/>
      <c r="P59" s="84"/>
      <c r="Q59" s="85"/>
      <c r="R59" s="85"/>
      <c r="S59" s="85"/>
      <c r="T59" s="86"/>
    </row>
    <row r="60" spans="1:20" ht="15" customHeight="1" x14ac:dyDescent="0.2">
      <c r="A60" s="84"/>
      <c r="B60" s="85"/>
      <c r="C60" s="85"/>
      <c r="D60" s="85"/>
      <c r="E60" s="86"/>
      <c r="F60" s="90"/>
      <c r="G60" s="91"/>
      <c r="H60" s="91"/>
      <c r="I60" s="91"/>
      <c r="J60" s="92"/>
      <c r="K60" s="84"/>
      <c r="L60" s="85"/>
      <c r="M60" s="85"/>
      <c r="N60" s="85"/>
      <c r="O60" s="86"/>
      <c r="P60" s="84"/>
      <c r="Q60" s="85"/>
      <c r="R60" s="85"/>
      <c r="S60" s="85"/>
      <c r="T60" s="86"/>
    </row>
    <row r="61" spans="1:20" ht="15" customHeight="1" x14ac:dyDescent="0.2">
      <c r="A61" s="84"/>
      <c r="B61" s="85"/>
      <c r="C61" s="85"/>
      <c r="D61" s="85"/>
      <c r="E61" s="86"/>
      <c r="F61" s="90"/>
      <c r="G61" s="91"/>
      <c r="H61" s="91"/>
      <c r="I61" s="91"/>
      <c r="J61" s="92"/>
      <c r="K61" s="84"/>
      <c r="L61" s="85"/>
      <c r="M61" s="85"/>
      <c r="N61" s="85"/>
      <c r="O61" s="86"/>
      <c r="P61" s="84"/>
      <c r="Q61" s="85"/>
      <c r="R61" s="85"/>
      <c r="S61" s="85"/>
      <c r="T61" s="86"/>
    </row>
    <row r="62" spans="1:20" ht="15.75" customHeight="1" x14ac:dyDescent="0.2">
      <c r="A62" s="84"/>
      <c r="B62" s="85"/>
      <c r="C62" s="85"/>
      <c r="D62" s="85"/>
      <c r="E62" s="86"/>
      <c r="F62" s="90"/>
      <c r="G62" s="91"/>
      <c r="H62" s="91"/>
      <c r="I62" s="91"/>
      <c r="J62" s="92"/>
      <c r="K62" s="84"/>
      <c r="L62" s="85"/>
      <c r="M62" s="85"/>
      <c r="N62" s="85"/>
      <c r="O62" s="86"/>
      <c r="P62" s="84"/>
      <c r="Q62" s="85"/>
      <c r="R62" s="85"/>
      <c r="S62" s="85"/>
      <c r="T62" s="86"/>
    </row>
    <row r="63" spans="1:20" ht="17.25" x14ac:dyDescent="0.25">
      <c r="A63" s="81" t="s">
        <v>116</v>
      </c>
      <c r="B63" s="82"/>
      <c r="C63" s="82"/>
      <c r="D63" s="82"/>
      <c r="E63" s="83"/>
      <c r="F63" s="87" t="str">
        <f>IF(A53=0," ",(RSQ(A53:A62,F53:F62)))</f>
        <v xml:space="preserve"> </v>
      </c>
      <c r="G63" s="88"/>
      <c r="H63" s="88"/>
      <c r="I63" s="88"/>
      <c r="J63" s="89"/>
      <c r="K63" s="48"/>
      <c r="L63" s="29"/>
      <c r="M63" s="29"/>
      <c r="N63" s="29"/>
      <c r="O63" s="30"/>
      <c r="P63" s="87" t="str">
        <f>IF(K53=0," ",(RSQ(K53:K62,P53:P62)))</f>
        <v xml:space="preserve"> </v>
      </c>
      <c r="Q63" s="88"/>
      <c r="R63" s="88"/>
      <c r="S63" s="88"/>
      <c r="T63" s="89"/>
    </row>
    <row r="64" spans="1:20" x14ac:dyDescent="0.2">
      <c r="A64" s="43"/>
      <c r="B64" s="45"/>
      <c r="C64" s="45"/>
      <c r="D64" s="45"/>
      <c r="E64" s="43"/>
    </row>
    <row r="65" spans="1:5" x14ac:dyDescent="0.2">
      <c r="A65" s="43"/>
      <c r="B65" s="43"/>
      <c r="C65" s="43"/>
      <c r="D65" s="43"/>
      <c r="E65" s="43"/>
    </row>
    <row r="66" spans="1:5" x14ac:dyDescent="0.2">
      <c r="A66" s="43"/>
      <c r="B66" s="43"/>
      <c r="C66" s="43"/>
      <c r="D66" s="43"/>
      <c r="E66" s="43"/>
    </row>
    <row r="67" spans="1:5" x14ac:dyDescent="0.2">
      <c r="A67" s="43"/>
      <c r="B67" s="43"/>
      <c r="C67" s="43"/>
      <c r="D67" s="43"/>
      <c r="E67" s="43"/>
    </row>
    <row r="68" spans="1:5" x14ac:dyDescent="0.2">
      <c r="A68" s="43"/>
      <c r="B68" s="43"/>
      <c r="C68" s="43"/>
      <c r="D68" s="43"/>
      <c r="E68" s="43"/>
    </row>
    <row r="69" spans="1:5" x14ac:dyDescent="0.2">
      <c r="A69" s="43"/>
      <c r="B69" s="43"/>
      <c r="C69" s="43"/>
      <c r="D69" s="43"/>
      <c r="E69" s="43"/>
    </row>
    <row r="70" spans="1:5" x14ac:dyDescent="0.2">
      <c r="A70" s="43"/>
      <c r="B70" s="43"/>
      <c r="C70" s="43"/>
      <c r="D70" s="43"/>
      <c r="E70" s="43"/>
    </row>
    <row r="71" spans="1:5" x14ac:dyDescent="0.2">
      <c r="A71" s="43"/>
      <c r="B71" s="43"/>
      <c r="C71" s="43"/>
      <c r="D71" s="43"/>
      <c r="E71" s="43"/>
    </row>
    <row r="72" spans="1:5" x14ac:dyDescent="0.2">
      <c r="A72" s="43"/>
      <c r="B72" s="43"/>
      <c r="C72" s="43"/>
      <c r="D72" s="43"/>
      <c r="E72" s="43"/>
    </row>
    <row r="73" spans="1:5" x14ac:dyDescent="0.2">
      <c r="A73" s="43"/>
      <c r="B73" s="43"/>
      <c r="C73" s="43"/>
      <c r="D73" s="43"/>
      <c r="E73" s="43"/>
    </row>
    <row r="74" spans="1:5" x14ac:dyDescent="0.2">
      <c r="A74" s="43"/>
      <c r="B74" s="43"/>
      <c r="C74" s="43"/>
      <c r="D74" s="43"/>
      <c r="E74" s="43"/>
    </row>
    <row r="75" spans="1:5" x14ac:dyDescent="0.2">
      <c r="A75" s="43"/>
      <c r="B75" s="43"/>
      <c r="C75" s="43"/>
      <c r="D75" s="43"/>
      <c r="E75" s="43"/>
    </row>
    <row r="76" spans="1:5" x14ac:dyDescent="0.2">
      <c r="A76" s="43"/>
      <c r="B76" s="43"/>
      <c r="C76" s="43"/>
      <c r="D76" s="43"/>
      <c r="E76" s="43"/>
    </row>
    <row r="77" spans="1:5" x14ac:dyDescent="0.2">
      <c r="A77" s="43"/>
      <c r="B77" s="43"/>
      <c r="C77" s="43"/>
      <c r="D77" s="43"/>
      <c r="E77" s="43"/>
    </row>
    <row r="78" spans="1:5" x14ac:dyDescent="0.2">
      <c r="A78" s="43"/>
      <c r="B78" s="43"/>
      <c r="C78" s="43"/>
      <c r="D78" s="43"/>
      <c r="E78" s="43"/>
    </row>
    <row r="79" spans="1:5" x14ac:dyDescent="0.2">
      <c r="A79" s="43"/>
      <c r="B79" s="43"/>
      <c r="C79" s="43"/>
      <c r="D79" s="43"/>
      <c r="E79" s="43"/>
    </row>
    <row r="80" spans="1:5" x14ac:dyDescent="0.2">
      <c r="A80" s="43"/>
      <c r="B80" s="43"/>
      <c r="C80" s="43"/>
      <c r="D80" s="43"/>
      <c r="E80" s="43"/>
    </row>
    <row r="81" spans="1:5" x14ac:dyDescent="0.2">
      <c r="A81" s="43"/>
      <c r="B81" s="43"/>
      <c r="C81" s="43"/>
      <c r="D81" s="43"/>
      <c r="E81" s="43"/>
    </row>
    <row r="82" spans="1:5" x14ac:dyDescent="0.2">
      <c r="A82" s="43"/>
      <c r="B82" s="43"/>
      <c r="C82" s="43"/>
      <c r="D82" s="43"/>
      <c r="E82" s="43"/>
    </row>
  </sheetData>
  <sheetProtection algorithmName="SHA-512" hashValue="prShJihvkEXzJTkBVhtMBPdbcpB/uPkQuC957InfvCsWqnEPvHDycCSJB+CmA7KZwfHl+QrH8yC8Ym1IMkimIQ==" saltValue="qFX4p0PQ8lmlZrWLHosAXA==" spinCount="100000" sheet="1" objects="1" scenarios="1"/>
  <mergeCells count="101">
    <mergeCell ref="F1:T1"/>
    <mergeCell ref="G15:T15"/>
    <mergeCell ref="G17:T17"/>
    <mergeCell ref="G18:T18"/>
    <mergeCell ref="G19:T19"/>
    <mergeCell ref="G20:T20"/>
    <mergeCell ref="P33:T33"/>
    <mergeCell ref="A29:E29"/>
    <mergeCell ref="F29:G29"/>
    <mergeCell ref="P29:Q29"/>
    <mergeCell ref="A30:E30"/>
    <mergeCell ref="F30:G30"/>
    <mergeCell ref="K30:O30"/>
    <mergeCell ref="P30:Q30"/>
    <mergeCell ref="G23:T23"/>
    <mergeCell ref="A27:E27"/>
    <mergeCell ref="F27:J27"/>
    <mergeCell ref="A28:E28"/>
    <mergeCell ref="F28:G28"/>
    <mergeCell ref="P28:Q28"/>
    <mergeCell ref="A34:E34"/>
    <mergeCell ref="F34:G34"/>
    <mergeCell ref="K34:L34"/>
    <mergeCell ref="A35:E35"/>
    <mergeCell ref="F35:G35"/>
    <mergeCell ref="K35:L35"/>
    <mergeCell ref="A31:E31"/>
    <mergeCell ref="F31:G31"/>
    <mergeCell ref="A33:E33"/>
    <mergeCell ref="F33:J33"/>
    <mergeCell ref="K33:O33"/>
    <mergeCell ref="A38:E38"/>
    <mergeCell ref="F38:G38"/>
    <mergeCell ref="K38:L38"/>
    <mergeCell ref="A39:E39"/>
    <mergeCell ref="F39:G39"/>
    <mergeCell ref="K39:L39"/>
    <mergeCell ref="A36:E36"/>
    <mergeCell ref="F36:G36"/>
    <mergeCell ref="K36:L36"/>
    <mergeCell ref="A37:E37"/>
    <mergeCell ref="F37:G37"/>
    <mergeCell ref="K37:L37"/>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63:E63"/>
    <mergeCell ref="F63:J63"/>
    <mergeCell ref="P63:T63"/>
    <mergeCell ref="A61:E61"/>
    <mergeCell ref="F61:J61"/>
    <mergeCell ref="K61:O61"/>
    <mergeCell ref="P61:T61"/>
    <mergeCell ref="A62:E62"/>
    <mergeCell ref="F62:J62"/>
    <mergeCell ref="K62:O62"/>
    <mergeCell ref="P62:T62"/>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MZ 2022.2
</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vt:i4>
      </vt:variant>
    </vt:vector>
  </HeadingPairs>
  <TitlesOfParts>
    <vt:vector size="26" baseType="lpstr">
      <vt:lpstr>Nachweis</vt:lpstr>
      <vt:lpstr>Zusammenfassung</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Abdichtungen</vt:lpstr>
      <vt:lpstr>Bauart2</vt:lpstr>
      <vt:lpstr>Zusammenfassung!Druckbereich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2022-02-11T14:28:12Z</cp:lastPrinted>
  <dcterms:created xsi:type="dcterms:W3CDTF">2016-11-18T13:49:01Z</dcterms:created>
  <dcterms:modified xsi:type="dcterms:W3CDTF">2022-06-30T10:17:01Z</dcterms:modified>
</cp:coreProperties>
</file>